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4000" windowHeight="9000" tabRatio="874" firstSheet="5" activeTab="7"/>
  </bookViews>
  <sheets>
    <sheet name="Gobierno Central (anual)" sheetId="5" r:id="rId1"/>
    <sheet name="Gobierno Central (completa)" sheetId="1" r:id="rId2"/>
    <sheet name="Banco Central (anual)" sheetId="6" r:id="rId3"/>
    <sheet name="Banco Central (completa)" sheetId="2" r:id="rId4"/>
    <sheet name="Consolidado (anual)" sheetId="7" r:id="rId5"/>
    <sheet name="Consolidado (completo)" sheetId="3" r:id="rId6"/>
    <sheet name="Empresas Públicas (anual)" sheetId="8" r:id="rId7"/>
    <sheet name="Empresas Públicas" sheetId="4" r:id="rId8"/>
  </sheets>
  <calcPr calcId="162913"/>
</workbook>
</file>

<file path=xl/calcChain.xml><?xml version="1.0" encoding="utf-8"?>
<calcChain xmlns="http://schemas.openxmlformats.org/spreadsheetml/2006/main">
  <c r="BT37" i="4" l="1"/>
  <c r="BU37" i="4"/>
  <c r="BV37" i="4"/>
  <c r="BT38" i="4"/>
  <c r="BU38" i="4"/>
  <c r="BV38" i="4"/>
  <c r="BT39" i="4"/>
  <c r="BU39" i="4"/>
  <c r="BV39" i="4"/>
  <c r="BT40" i="4"/>
  <c r="BU40" i="4"/>
  <c r="BV40" i="4"/>
  <c r="BT42" i="4"/>
  <c r="BU42" i="4"/>
  <c r="BV42" i="4"/>
  <c r="BT44" i="4"/>
  <c r="BU44" i="4"/>
  <c r="BV44" i="4"/>
  <c r="BT47" i="4"/>
  <c r="BU47" i="4"/>
  <c r="BV47" i="4"/>
  <c r="BT48" i="4"/>
  <c r="BU48" i="4"/>
  <c r="BV48" i="4"/>
  <c r="BV19" i="3"/>
  <c r="BV20" i="3"/>
  <c r="AC19" i="7"/>
  <c r="AD19" i="7"/>
  <c r="AC20" i="7"/>
  <c r="AD20" i="7"/>
  <c r="BV67" i="2"/>
  <c r="BW67" i="2"/>
  <c r="BX67" i="2"/>
  <c r="BY67" i="2"/>
  <c r="BV68" i="2"/>
  <c r="BW68" i="2"/>
  <c r="BX68" i="2"/>
  <c r="BY68" i="2"/>
  <c r="BV69" i="2"/>
  <c r="BW69" i="2"/>
  <c r="BX69" i="2"/>
  <c r="BY69" i="2"/>
  <c r="BV70" i="2"/>
  <c r="BW70" i="2"/>
  <c r="BX70" i="2"/>
  <c r="BY70" i="2"/>
  <c r="BV71" i="2"/>
  <c r="BW71" i="2"/>
  <c r="BX71" i="2"/>
  <c r="BY71" i="2"/>
  <c r="BV72" i="2"/>
  <c r="BW72" i="2"/>
  <c r="BX72" i="2"/>
  <c r="BY72" i="2"/>
  <c r="BV73" i="2"/>
  <c r="BW73" i="2"/>
  <c r="BX73" i="2"/>
  <c r="BY73" i="2"/>
  <c r="BV74" i="2"/>
  <c r="BW74" i="2"/>
  <c r="BX74" i="2"/>
  <c r="BY74" i="2"/>
  <c r="BV75" i="2"/>
  <c r="BW75" i="2"/>
  <c r="BX75" i="2"/>
  <c r="BY75" i="2"/>
  <c r="BV76" i="2"/>
  <c r="BW76" i="2"/>
  <c r="BX76" i="2"/>
  <c r="BY76" i="2"/>
  <c r="BV78" i="2"/>
  <c r="BW78" i="2"/>
  <c r="BX78" i="2"/>
  <c r="BY78" i="2"/>
  <c r="BV79" i="2"/>
  <c r="BW79" i="2"/>
  <c r="BX79" i="2"/>
  <c r="BY79" i="2"/>
  <c r="BV80" i="2"/>
  <c r="BW80" i="2"/>
  <c r="BX80" i="2"/>
  <c r="BY80" i="2"/>
  <c r="BV81" i="2"/>
  <c r="BW81" i="2"/>
  <c r="BX81" i="2"/>
  <c r="BY81" i="2"/>
  <c r="BV82" i="2"/>
  <c r="BW82" i="2"/>
  <c r="BX82" i="2"/>
  <c r="BY82" i="2"/>
  <c r="BV83" i="2"/>
  <c r="BW83" i="2"/>
  <c r="BX83" i="2"/>
  <c r="BY83" i="2"/>
  <c r="BV85" i="2"/>
  <c r="BW85" i="2"/>
  <c r="BX85" i="2"/>
  <c r="BY85" i="2"/>
  <c r="BV88" i="2"/>
  <c r="BW88" i="2"/>
  <c r="BX88" i="2"/>
  <c r="BY88" i="2"/>
  <c r="BV94" i="2"/>
  <c r="BW94" i="2"/>
  <c r="BX94" i="2"/>
  <c r="BY94" i="2"/>
  <c r="BV96" i="2"/>
  <c r="BW96" i="2"/>
  <c r="BX96" i="2"/>
  <c r="BY96" i="2"/>
  <c r="BV98" i="2"/>
  <c r="BW98" i="2"/>
  <c r="BX98" i="2"/>
  <c r="BY98" i="2"/>
  <c r="BV102" i="2"/>
  <c r="BW102" i="2"/>
  <c r="BX102" i="2"/>
  <c r="BY102" i="2"/>
  <c r="BV104" i="2"/>
  <c r="BW104" i="2"/>
  <c r="BX104" i="2"/>
  <c r="BY104" i="2"/>
  <c r="BV106" i="2"/>
  <c r="BW106" i="2"/>
  <c r="BX106" i="2"/>
  <c r="BY106" i="2"/>
  <c r="AG67" i="6"/>
  <c r="AG68" i="6"/>
  <c r="AF67" i="6"/>
  <c r="AF68" i="6"/>
  <c r="AF69" i="6"/>
  <c r="AG69" i="6"/>
  <c r="AF70" i="6"/>
  <c r="AG70" i="6"/>
  <c r="AF71" i="6"/>
  <c r="AG71" i="6"/>
  <c r="AF72" i="6"/>
  <c r="AG72" i="6"/>
  <c r="AF73" i="6"/>
  <c r="AG73" i="6"/>
  <c r="AF74" i="6"/>
  <c r="AG74" i="6"/>
  <c r="AF75" i="6"/>
  <c r="AG75" i="6"/>
  <c r="AF76" i="6"/>
  <c r="AG76" i="6"/>
  <c r="AF78" i="6"/>
  <c r="AG78" i="6"/>
  <c r="AF79" i="6"/>
  <c r="AG79" i="6"/>
  <c r="AF80" i="6"/>
  <c r="AG80" i="6"/>
  <c r="AF81" i="6"/>
  <c r="AG81" i="6"/>
  <c r="AF82" i="6"/>
  <c r="AG82" i="6"/>
  <c r="AF83" i="6"/>
  <c r="AG83" i="6"/>
  <c r="AF85" i="6"/>
  <c r="AG85" i="6"/>
  <c r="AF88" i="6"/>
  <c r="AG88" i="6"/>
  <c r="AF94" i="6"/>
  <c r="AG94" i="6"/>
  <c r="AF96" i="6"/>
  <c r="AG96" i="6"/>
  <c r="AF98" i="6"/>
  <c r="AG98" i="6"/>
  <c r="AF102" i="6"/>
  <c r="AG102" i="6"/>
  <c r="AF104" i="6"/>
  <c r="AG104" i="6"/>
  <c r="AF106" i="6"/>
  <c r="AG106" i="6"/>
  <c r="BV78" i="1"/>
  <c r="BW78" i="1"/>
  <c r="BX78" i="1"/>
  <c r="BV79" i="1"/>
  <c r="BW79" i="1"/>
  <c r="BX79" i="1"/>
  <c r="BV80" i="1"/>
  <c r="BW80" i="1"/>
  <c r="BX80" i="1"/>
  <c r="BV81" i="1"/>
  <c r="BW81" i="1"/>
  <c r="BX81" i="1"/>
  <c r="BV83" i="1"/>
  <c r="BW83" i="1"/>
  <c r="BX83" i="1"/>
  <c r="BV84" i="1"/>
  <c r="BW84" i="1"/>
  <c r="BX84" i="1"/>
  <c r="BV85" i="1"/>
  <c r="BW85" i="1"/>
  <c r="BX85" i="1"/>
  <c r="BV86" i="1"/>
  <c r="BW86" i="1"/>
  <c r="BX86" i="1"/>
  <c r="BV87" i="1"/>
  <c r="BW87" i="1"/>
  <c r="BX87" i="1"/>
  <c r="BV88" i="1"/>
  <c r="BW88" i="1"/>
  <c r="BX88" i="1"/>
  <c r="BV90" i="1"/>
  <c r="BW90" i="1"/>
  <c r="BX90" i="1"/>
  <c r="BV92" i="1"/>
  <c r="BW92" i="1"/>
  <c r="BX92" i="1"/>
  <c r="BV93" i="1"/>
  <c r="BW93" i="1"/>
  <c r="BX93" i="1"/>
  <c r="BV94" i="1"/>
  <c r="BW94" i="1"/>
  <c r="BX94" i="1"/>
  <c r="BV96" i="1"/>
  <c r="BW96" i="1"/>
  <c r="BX96" i="1"/>
  <c r="BV97" i="1"/>
  <c r="BW97" i="1"/>
  <c r="BX97" i="1"/>
  <c r="BV98" i="1"/>
  <c r="BW98" i="1"/>
  <c r="BX98" i="1"/>
  <c r="BV99" i="1"/>
  <c r="BW99" i="1"/>
  <c r="BX99" i="1"/>
  <c r="BV101" i="1"/>
  <c r="BW101" i="1"/>
  <c r="BX101" i="1"/>
  <c r="BV104" i="1"/>
  <c r="BW104" i="1"/>
  <c r="BX104" i="1"/>
  <c r="BV106" i="1"/>
  <c r="BW106" i="1"/>
  <c r="BX106" i="1"/>
  <c r="BV108" i="1"/>
  <c r="BW108" i="1"/>
  <c r="BX108" i="1"/>
  <c r="BV112" i="1"/>
  <c r="BW112" i="1"/>
  <c r="BX112" i="1"/>
  <c r="BV114" i="1"/>
  <c r="BW114" i="1"/>
  <c r="BX114" i="1"/>
  <c r="BV116" i="1"/>
  <c r="BW116" i="1"/>
  <c r="BX116" i="1"/>
  <c r="BV122" i="1"/>
  <c r="BW122" i="1"/>
  <c r="BX122" i="1"/>
  <c r="BV124" i="1"/>
  <c r="BW124" i="1"/>
  <c r="BX124" i="1"/>
  <c r="BV126" i="1"/>
  <c r="BW126" i="1"/>
  <c r="BX126" i="1"/>
  <c r="AF78" i="5"/>
  <c r="AF79" i="5"/>
  <c r="AF80" i="5"/>
  <c r="AF81" i="5"/>
  <c r="AF83" i="5"/>
  <c r="AF84" i="5"/>
  <c r="AF85" i="5"/>
  <c r="AF86" i="5"/>
  <c r="AF87" i="5"/>
  <c r="AF88" i="5"/>
  <c r="AF90" i="5"/>
  <c r="AF92" i="5"/>
  <c r="AF93" i="5"/>
  <c r="AF94" i="5"/>
  <c r="AF96" i="5"/>
  <c r="AF97" i="5"/>
  <c r="AF98" i="5"/>
  <c r="AF99" i="5"/>
  <c r="AF101" i="5"/>
  <c r="AF104" i="5"/>
  <c r="AF106" i="5"/>
  <c r="AF108" i="5"/>
  <c r="AF112" i="5"/>
  <c r="AF114" i="5"/>
  <c r="AF116" i="5"/>
  <c r="AF122" i="5"/>
  <c r="AF124" i="5"/>
  <c r="AF126" i="5"/>
  <c r="AE78" i="5" l="1"/>
  <c r="AE79" i="5"/>
  <c r="AE80" i="5"/>
  <c r="AE81" i="5"/>
  <c r="AE83" i="5"/>
  <c r="AE84" i="5"/>
  <c r="AE85" i="5"/>
  <c r="AE86" i="5"/>
  <c r="AE87" i="5"/>
  <c r="AE88" i="5"/>
  <c r="AE90" i="5"/>
  <c r="AE92" i="5"/>
  <c r="AE93" i="5"/>
  <c r="AE94" i="5"/>
  <c r="AE96" i="5"/>
  <c r="AE97" i="5"/>
  <c r="AE98" i="5"/>
  <c r="AE99" i="5"/>
  <c r="AE101" i="5"/>
  <c r="AE104" i="5"/>
  <c r="AE106" i="5"/>
  <c r="AE108" i="5"/>
  <c r="AE112" i="5"/>
  <c r="AE114" i="5"/>
  <c r="AE116" i="5"/>
  <c r="AE122" i="5"/>
  <c r="AE124" i="5"/>
  <c r="AE126" i="5"/>
  <c r="BU20" i="3"/>
  <c r="BU19" i="3"/>
  <c r="BT20" i="3"/>
  <c r="BT19" i="3"/>
  <c r="BS20" i="3"/>
  <c r="BS19" i="3"/>
  <c r="BR20" i="3"/>
  <c r="BR19" i="3"/>
  <c r="AD48" i="8" l="1"/>
  <c r="AD47" i="8"/>
  <c r="AD44" i="8"/>
  <c r="AD42" i="8"/>
  <c r="AD40" i="8"/>
  <c r="AD39" i="8"/>
  <c r="AD38" i="8"/>
  <c r="AD37" i="8"/>
  <c r="BS37" i="4" l="1"/>
  <c r="BS38" i="4"/>
  <c r="BS39" i="4"/>
  <c r="BS40" i="4"/>
  <c r="BS42" i="4"/>
  <c r="BS44" i="4"/>
  <c r="BS47" i="4"/>
  <c r="BS48" i="4"/>
  <c r="BU67" i="2"/>
  <c r="BU68" i="2"/>
  <c r="BU69" i="2"/>
  <c r="BU70" i="2"/>
  <c r="BU71" i="2"/>
  <c r="BU72" i="2"/>
  <c r="BU73" i="2"/>
  <c r="BU74" i="2"/>
  <c r="BU75" i="2"/>
  <c r="BU76" i="2"/>
  <c r="BU78" i="2"/>
  <c r="BU79" i="2"/>
  <c r="BU80" i="2"/>
  <c r="BU81" i="2"/>
  <c r="BU82" i="2"/>
  <c r="BU83" i="2"/>
  <c r="BU85" i="2"/>
  <c r="BU88" i="2"/>
  <c r="BU94" i="2"/>
  <c r="BU96" i="2"/>
  <c r="BU98" i="2"/>
  <c r="BU102" i="2"/>
  <c r="BU104" i="2"/>
  <c r="BU106" i="2"/>
  <c r="BT78" i="1" l="1"/>
  <c r="BU78" i="1"/>
  <c r="BT79" i="1"/>
  <c r="BU79" i="1"/>
  <c r="BT80" i="1"/>
  <c r="BU80" i="1"/>
  <c r="BT81" i="1"/>
  <c r="BU81" i="1"/>
  <c r="BT83" i="1"/>
  <c r="BU83" i="1"/>
  <c r="BT84" i="1"/>
  <c r="BU84" i="1"/>
  <c r="BT85" i="1"/>
  <c r="BU85" i="1"/>
  <c r="BT86" i="1"/>
  <c r="BU86" i="1"/>
  <c r="BT87" i="1"/>
  <c r="BU87" i="1"/>
  <c r="BT88" i="1"/>
  <c r="BU88" i="1"/>
  <c r="BT90" i="1"/>
  <c r="BU90" i="1"/>
  <c r="BT92" i="1"/>
  <c r="BU92" i="1"/>
  <c r="BT93" i="1"/>
  <c r="BU93" i="1"/>
  <c r="BT94" i="1"/>
  <c r="BU94" i="1"/>
  <c r="BT96" i="1"/>
  <c r="BU96" i="1"/>
  <c r="BT97" i="1"/>
  <c r="BU97" i="1"/>
  <c r="BT98" i="1"/>
  <c r="BU98" i="1"/>
  <c r="BT99" i="1"/>
  <c r="BU99" i="1"/>
  <c r="BT101" i="1"/>
  <c r="BU101" i="1"/>
  <c r="BT104" i="1"/>
  <c r="BU104" i="1"/>
  <c r="BT106" i="1"/>
  <c r="BU106" i="1"/>
  <c r="BT108" i="1"/>
  <c r="BU108" i="1"/>
  <c r="BT112" i="1"/>
  <c r="BU112" i="1"/>
  <c r="BT114" i="1"/>
  <c r="BU114" i="1"/>
  <c r="BT116" i="1"/>
  <c r="BU116" i="1"/>
  <c r="BT122" i="1"/>
  <c r="BU122" i="1"/>
  <c r="BT124" i="1"/>
  <c r="BU124" i="1"/>
  <c r="BT126" i="1"/>
  <c r="BU126" i="1"/>
  <c r="BS78" i="1"/>
  <c r="BL19" i="3" l="1"/>
  <c r="BQ19" i="3" l="1"/>
  <c r="BQ20" i="3"/>
  <c r="BP37" i="4" l="1"/>
  <c r="BQ37" i="4"/>
  <c r="BR37" i="4"/>
  <c r="BP38" i="4"/>
  <c r="BQ38" i="4"/>
  <c r="BR38" i="4"/>
  <c r="BP39" i="4"/>
  <c r="BQ39" i="4"/>
  <c r="BR39" i="4"/>
  <c r="BP40" i="4"/>
  <c r="BQ40" i="4"/>
  <c r="BR40" i="4"/>
  <c r="BP42" i="4"/>
  <c r="BQ42" i="4"/>
  <c r="BR42" i="4"/>
  <c r="BP44" i="4"/>
  <c r="BQ44" i="4"/>
  <c r="BR44" i="4"/>
  <c r="BP47" i="4"/>
  <c r="BQ47" i="4"/>
  <c r="BR47" i="4"/>
  <c r="BP48" i="4"/>
  <c r="BQ48" i="4"/>
  <c r="BR48" i="4"/>
  <c r="BT94" i="2" l="1"/>
  <c r="BT96" i="2"/>
  <c r="BT98" i="2"/>
  <c r="BT102" i="2"/>
  <c r="BT104" i="2"/>
  <c r="BT106" i="2"/>
  <c r="BT67" i="2"/>
  <c r="BT68" i="2"/>
  <c r="BT69" i="2"/>
  <c r="BT70" i="2"/>
  <c r="BT71" i="2"/>
  <c r="BT72" i="2"/>
  <c r="BT73" i="2"/>
  <c r="BT74" i="2"/>
  <c r="BT75" i="2"/>
  <c r="BT76" i="2"/>
  <c r="BT78" i="2"/>
  <c r="BT79" i="2"/>
  <c r="BT80" i="2"/>
  <c r="BT81" i="2"/>
  <c r="BT82" i="2"/>
  <c r="BT83" i="2"/>
  <c r="BT85" i="2"/>
  <c r="BT88" i="2"/>
  <c r="BS79" i="1"/>
  <c r="BS80" i="1"/>
  <c r="BS81" i="1"/>
  <c r="BS83" i="1"/>
  <c r="BS84" i="1"/>
  <c r="BS85" i="1"/>
  <c r="BS86" i="1"/>
  <c r="BS87" i="1"/>
  <c r="BS88" i="1"/>
  <c r="BS90" i="1"/>
  <c r="BS92" i="1"/>
  <c r="BS93" i="1"/>
  <c r="BS94" i="1"/>
  <c r="BS96" i="1"/>
  <c r="BS97" i="1"/>
  <c r="BS98" i="1"/>
  <c r="BS99" i="1"/>
  <c r="BS101" i="1"/>
  <c r="BS104" i="1"/>
  <c r="BS106" i="1"/>
  <c r="BS108" i="1"/>
  <c r="BS112" i="1"/>
  <c r="BS114" i="1"/>
  <c r="BS116" i="1"/>
  <c r="BS122" i="1"/>
  <c r="BS124" i="1"/>
  <c r="BS126" i="1"/>
  <c r="BP19" i="3" l="1"/>
  <c r="BP20" i="3"/>
  <c r="BS67" i="2"/>
  <c r="BS68" i="2"/>
  <c r="BS69" i="2"/>
  <c r="BS70" i="2"/>
  <c r="BS71" i="2"/>
  <c r="BS72" i="2"/>
  <c r="BS73" i="2"/>
  <c r="BS74" i="2"/>
  <c r="BS75" i="2"/>
  <c r="BS76" i="2"/>
  <c r="BS78" i="2"/>
  <c r="BS79" i="2"/>
  <c r="BS80" i="2"/>
  <c r="BS81" i="2"/>
  <c r="BS82" i="2"/>
  <c r="BS83" i="2"/>
  <c r="BS85" i="2"/>
  <c r="BS88" i="2"/>
  <c r="BS94" i="2"/>
  <c r="BS96" i="2"/>
  <c r="BS98" i="2"/>
  <c r="BS102" i="2"/>
  <c r="BS104" i="2"/>
  <c r="BS106" i="2"/>
  <c r="BR78" i="1"/>
  <c r="BR79" i="1"/>
  <c r="BR80" i="1"/>
  <c r="BR81" i="1"/>
  <c r="BR83" i="1"/>
  <c r="BR84" i="1"/>
  <c r="BR85" i="1"/>
  <c r="BR86" i="1"/>
  <c r="BR87" i="1"/>
  <c r="BR88" i="1"/>
  <c r="BR90" i="1"/>
  <c r="BR92" i="1"/>
  <c r="BR93" i="1"/>
  <c r="BR94" i="1"/>
  <c r="BR96" i="1"/>
  <c r="BR97" i="1"/>
  <c r="BR98" i="1"/>
  <c r="BR99" i="1"/>
  <c r="BR101" i="1"/>
  <c r="BR104" i="1"/>
  <c r="BR106" i="1"/>
  <c r="BR108" i="1"/>
  <c r="BR112" i="1"/>
  <c r="BR114" i="1"/>
  <c r="BR116" i="1"/>
  <c r="BR122" i="1"/>
  <c r="BR124" i="1"/>
  <c r="BR126" i="1"/>
  <c r="BO19" i="3" l="1"/>
  <c r="BO20" i="3"/>
  <c r="BR67" i="2"/>
  <c r="BR68" i="2"/>
  <c r="BR69" i="2"/>
  <c r="BR70" i="2"/>
  <c r="BR71" i="2"/>
  <c r="BR72" i="2"/>
  <c r="BR73" i="2"/>
  <c r="BR74" i="2"/>
  <c r="BR75" i="2"/>
  <c r="BR76" i="2"/>
  <c r="BR78" i="2"/>
  <c r="BR79" i="2"/>
  <c r="BR80" i="2"/>
  <c r="BR81" i="2"/>
  <c r="BR82" i="2"/>
  <c r="BR83" i="2"/>
  <c r="BR85" i="2"/>
  <c r="BR88" i="2"/>
  <c r="BR94" i="2"/>
  <c r="BR96" i="2"/>
  <c r="BR98" i="2"/>
  <c r="BR102" i="2"/>
  <c r="BR104" i="2"/>
  <c r="BR106" i="2"/>
  <c r="BQ78" i="1"/>
  <c r="BQ79" i="1"/>
  <c r="BQ80" i="1"/>
  <c r="BQ81" i="1"/>
  <c r="BQ83" i="1"/>
  <c r="BQ84" i="1"/>
  <c r="BQ85" i="1"/>
  <c r="BQ86" i="1"/>
  <c r="BQ87" i="1"/>
  <c r="BQ88" i="1"/>
  <c r="BQ90" i="1"/>
  <c r="BQ92" i="1"/>
  <c r="BQ93" i="1"/>
  <c r="BQ94" i="1"/>
  <c r="BQ96" i="1"/>
  <c r="BQ97" i="1"/>
  <c r="BQ98" i="1"/>
  <c r="BQ99" i="1"/>
  <c r="BQ101" i="1"/>
  <c r="BQ104" i="1"/>
  <c r="BQ106" i="1"/>
  <c r="BQ108" i="1"/>
  <c r="BQ112" i="1"/>
  <c r="BQ114" i="1"/>
  <c r="BQ116" i="1"/>
  <c r="BQ122" i="1"/>
  <c r="BQ124" i="1"/>
  <c r="BQ126" i="1"/>
  <c r="R7" i="8" l="1"/>
  <c r="R14" i="8" s="1"/>
  <c r="R38" i="8"/>
  <c r="R39" i="8"/>
  <c r="R40" i="8"/>
  <c r="R42" i="8"/>
  <c r="AC48" i="8"/>
  <c r="AB48" i="8"/>
  <c r="AC47" i="8"/>
  <c r="AB47" i="8"/>
  <c r="AC44" i="8"/>
  <c r="AB44" i="8"/>
  <c r="AA44" i="8"/>
  <c r="AC42" i="8"/>
  <c r="AB42" i="8"/>
  <c r="AA42" i="8"/>
  <c r="Z42" i="8"/>
  <c r="Y42" i="8"/>
  <c r="X42" i="8"/>
  <c r="W42" i="8"/>
  <c r="V42" i="8"/>
  <c r="U42" i="8"/>
  <c r="T42" i="8"/>
  <c r="S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AC40" i="8"/>
  <c r="AB40" i="8"/>
  <c r="AA40" i="8"/>
  <c r="Z40" i="8"/>
  <c r="Y40" i="8"/>
  <c r="X40" i="8"/>
  <c r="W40" i="8"/>
  <c r="V40" i="8"/>
  <c r="U40" i="8"/>
  <c r="T40" i="8"/>
  <c r="S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AC39" i="8"/>
  <c r="AB39" i="8"/>
  <c r="AA39" i="8"/>
  <c r="Z39" i="8"/>
  <c r="Y39" i="8"/>
  <c r="X39" i="8"/>
  <c r="W39" i="8"/>
  <c r="V39" i="8"/>
  <c r="U39" i="8"/>
  <c r="T39" i="8"/>
  <c r="S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AC38" i="8"/>
  <c r="AB38" i="8"/>
  <c r="AA38" i="8"/>
  <c r="Z38" i="8"/>
  <c r="Y38" i="8"/>
  <c r="X38" i="8"/>
  <c r="W38" i="8"/>
  <c r="V38" i="8"/>
  <c r="U38" i="8"/>
  <c r="T38" i="8"/>
  <c r="S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AC37" i="8"/>
  <c r="AB37" i="8"/>
  <c r="AA37" i="8"/>
  <c r="Z37" i="8"/>
  <c r="AA18" i="8"/>
  <c r="AA48" i="8" s="1"/>
  <c r="AA17" i="8"/>
  <c r="AA47" i="8" s="1"/>
  <c r="Z17" i="8"/>
  <c r="Z47" i="8" s="1"/>
  <c r="Z14" i="8"/>
  <c r="Z18" i="8" s="1"/>
  <c r="Z48" i="8" s="1"/>
  <c r="Y7" i="8"/>
  <c r="Y17" i="8" s="1"/>
  <c r="Y47" i="8" s="1"/>
  <c r="X7" i="8"/>
  <c r="X37" i="8" s="1"/>
  <c r="W7" i="8"/>
  <c r="W17" i="8" s="1"/>
  <c r="W47" i="8" s="1"/>
  <c r="V7" i="8"/>
  <c r="V37" i="8" s="1"/>
  <c r="U7" i="8"/>
  <c r="U17" i="8" s="1"/>
  <c r="U47" i="8" s="1"/>
  <c r="T7" i="8"/>
  <c r="T37" i="8" s="1"/>
  <c r="S7" i="8"/>
  <c r="S17" i="8" s="1"/>
  <c r="S47" i="8" s="1"/>
  <c r="Q7" i="8"/>
  <c r="Q17" i="8" s="1"/>
  <c r="Q47" i="8" s="1"/>
  <c r="P7" i="8"/>
  <c r="P37" i="8" s="1"/>
  <c r="O7" i="8"/>
  <c r="O37" i="8" s="1"/>
  <c r="N7" i="8"/>
  <c r="N37" i="8" s="1"/>
  <c r="M7" i="8"/>
  <c r="M17" i="8" s="1"/>
  <c r="M47" i="8" s="1"/>
  <c r="L7" i="8"/>
  <c r="L37" i="8" s="1"/>
  <c r="K7" i="8"/>
  <c r="K17" i="8" s="1"/>
  <c r="K47" i="8" s="1"/>
  <c r="J7" i="8"/>
  <c r="J37" i="8" s="1"/>
  <c r="I7" i="8"/>
  <c r="I37" i="8" s="1"/>
  <c r="H7" i="8"/>
  <c r="H37" i="8" s="1"/>
  <c r="G7" i="8"/>
  <c r="G37" i="8" s="1"/>
  <c r="F7" i="8"/>
  <c r="F37" i="8" s="1"/>
  <c r="E7" i="8"/>
  <c r="E17" i="8" s="1"/>
  <c r="E47" i="8" s="1"/>
  <c r="D7" i="8"/>
  <c r="D37" i="8" s="1"/>
  <c r="C7" i="8"/>
  <c r="C17" i="8" s="1"/>
  <c r="C47" i="8" s="1"/>
  <c r="BO48" i="4"/>
  <c r="BO47" i="4"/>
  <c r="BO44" i="4"/>
  <c r="BO42" i="4"/>
  <c r="BO40" i="4"/>
  <c r="BO39" i="4"/>
  <c r="BO38" i="4"/>
  <c r="BO37" i="4"/>
  <c r="R37" i="8" l="1"/>
  <c r="R44" i="8"/>
  <c r="R18" i="8"/>
  <c r="R48" i="8" s="1"/>
  <c r="R17" i="8"/>
  <c r="R47" i="8" s="1"/>
  <c r="Q37" i="8"/>
  <c r="J17" i="8"/>
  <c r="J47" i="8" s="1"/>
  <c r="J14" i="8"/>
  <c r="J18" i="8" s="1"/>
  <c r="J48" i="8" s="1"/>
  <c r="S37" i="8"/>
  <c r="W37" i="8"/>
  <c r="Y37" i="8"/>
  <c r="D14" i="8"/>
  <c r="D17" i="8"/>
  <c r="D47" i="8" s="1"/>
  <c r="F14" i="8"/>
  <c r="F18" i="8" s="1"/>
  <c r="F48" i="8" s="1"/>
  <c r="F17" i="8"/>
  <c r="F47" i="8" s="1"/>
  <c r="L14" i="8"/>
  <c r="N14" i="8"/>
  <c r="N18" i="8" s="1"/>
  <c r="N48" i="8" s="1"/>
  <c r="N17" i="8"/>
  <c r="N47" i="8" s="1"/>
  <c r="C37" i="8"/>
  <c r="U37" i="8"/>
  <c r="L17" i="8"/>
  <c r="L47" i="8" s="1"/>
  <c r="K37" i="8"/>
  <c r="G14" i="8"/>
  <c r="O14" i="8"/>
  <c r="T14" i="8"/>
  <c r="V14" i="8"/>
  <c r="X14" i="8"/>
  <c r="G17" i="8"/>
  <c r="G47" i="8" s="1"/>
  <c r="O17" i="8"/>
  <c r="O47" i="8" s="1"/>
  <c r="T17" i="8"/>
  <c r="T47" i="8" s="1"/>
  <c r="V17" i="8"/>
  <c r="V47" i="8" s="1"/>
  <c r="X17" i="8"/>
  <c r="X47" i="8" s="1"/>
  <c r="Z44" i="8"/>
  <c r="H14" i="8"/>
  <c r="M37" i="8"/>
  <c r="H17" i="8"/>
  <c r="H47" i="8" s="1"/>
  <c r="E37" i="8"/>
  <c r="I14" i="8"/>
  <c r="P14" i="8"/>
  <c r="I17" i="8"/>
  <c r="I47" i="8" s="1"/>
  <c r="P17" i="8"/>
  <c r="P47" i="8" s="1"/>
  <c r="C14" i="8"/>
  <c r="K14" i="8"/>
  <c r="Q14" i="8"/>
  <c r="S14" i="8"/>
  <c r="U14" i="8"/>
  <c r="W14" i="8"/>
  <c r="Y14" i="8"/>
  <c r="E14" i="8"/>
  <c r="M14" i="8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E106" i="6"/>
  <c r="AD106" i="6"/>
  <c r="AC106" i="6"/>
  <c r="AB106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AE104" i="6"/>
  <c r="AD104" i="6"/>
  <c r="AC104" i="6"/>
  <c r="AB104" i="6"/>
  <c r="AA104" i="6"/>
  <c r="Z104" i="6"/>
  <c r="Y104" i="6"/>
  <c r="X104" i="6"/>
  <c r="W104" i="6"/>
  <c r="V104" i="6"/>
  <c r="U104" i="6"/>
  <c r="T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AE102" i="6"/>
  <c r="AD102" i="6"/>
  <c r="AC102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AE98" i="6"/>
  <c r="AD98" i="6"/>
  <c r="AC98" i="6"/>
  <c r="AB98" i="6"/>
  <c r="AA98" i="6"/>
  <c r="Z98" i="6"/>
  <c r="Y98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AE96" i="6"/>
  <c r="AD96" i="6"/>
  <c r="AC96" i="6"/>
  <c r="AB96" i="6"/>
  <c r="AA96" i="6"/>
  <c r="Z96" i="6"/>
  <c r="Y96" i="6"/>
  <c r="X96" i="6"/>
  <c r="W96" i="6"/>
  <c r="V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AE94" i="6"/>
  <c r="AD94" i="6"/>
  <c r="AC94" i="6"/>
  <c r="AB94" i="6"/>
  <c r="AA94" i="6"/>
  <c r="Z94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AE88" i="6"/>
  <c r="AD88" i="6"/>
  <c r="AC88" i="6"/>
  <c r="AB88" i="6"/>
  <c r="AA88" i="6"/>
  <c r="Z88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AE85" i="6"/>
  <c r="AD85" i="6"/>
  <c r="AC85" i="6"/>
  <c r="AB85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AE83" i="6"/>
  <c r="AD83" i="6"/>
  <c r="AC83" i="6"/>
  <c r="AB83" i="6"/>
  <c r="AA83" i="6"/>
  <c r="Z83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AE82" i="6"/>
  <c r="AD82" i="6"/>
  <c r="AC82" i="6"/>
  <c r="AB82" i="6"/>
  <c r="AA82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AE81" i="6"/>
  <c r="AD81" i="6"/>
  <c r="AC81" i="6"/>
  <c r="AB81" i="6"/>
  <c r="AA81" i="6"/>
  <c r="Z81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AE80" i="6"/>
  <c r="AD80" i="6"/>
  <c r="AC80" i="6"/>
  <c r="AB80" i="6"/>
  <c r="AA80" i="6"/>
  <c r="Z80" i="6"/>
  <c r="Y80" i="6"/>
  <c r="X80" i="6"/>
  <c r="W80" i="6"/>
  <c r="V80" i="6"/>
  <c r="U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AE79" i="6"/>
  <c r="AD79" i="6"/>
  <c r="AC79" i="6"/>
  <c r="AB79" i="6"/>
  <c r="AA79" i="6"/>
  <c r="Z79" i="6"/>
  <c r="Y79" i="6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AE78" i="6"/>
  <c r="AD78" i="6"/>
  <c r="AC78" i="6"/>
  <c r="AB78" i="6"/>
  <c r="AA78" i="6"/>
  <c r="Z78" i="6"/>
  <c r="Y78" i="6"/>
  <c r="X78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AE76" i="6"/>
  <c r="AD76" i="6"/>
  <c r="AC76" i="6"/>
  <c r="AB76" i="6"/>
  <c r="AA76" i="6"/>
  <c r="Z76" i="6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AE75" i="6"/>
  <c r="AD75" i="6"/>
  <c r="AC75" i="6"/>
  <c r="AB75" i="6"/>
  <c r="AA75" i="6"/>
  <c r="Z75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AE74" i="6"/>
  <c r="AD74" i="6"/>
  <c r="AC74" i="6"/>
  <c r="AB74" i="6"/>
  <c r="AA74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AE73" i="6"/>
  <c r="AD73" i="6"/>
  <c r="AC73" i="6"/>
  <c r="AB73" i="6"/>
  <c r="AA73" i="6"/>
  <c r="Z73" i="6"/>
  <c r="Y73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AE72" i="6"/>
  <c r="AD72" i="6"/>
  <c r="AC72" i="6"/>
  <c r="AB72" i="6"/>
  <c r="AA72" i="6"/>
  <c r="Z72" i="6"/>
  <c r="Y72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AE71" i="6"/>
  <c r="AD71" i="6"/>
  <c r="AC71" i="6"/>
  <c r="AB71" i="6"/>
  <c r="AA71" i="6"/>
  <c r="Z71" i="6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AE70" i="6"/>
  <c r="AD70" i="6"/>
  <c r="AC70" i="6"/>
  <c r="AB70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AE68" i="6"/>
  <c r="AD68" i="6"/>
  <c r="AC68" i="6"/>
  <c r="AB68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AE67" i="6"/>
  <c r="AD67" i="6"/>
  <c r="AC67" i="6"/>
  <c r="AB67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AD126" i="5"/>
  <c r="AC126" i="5"/>
  <c r="AB126" i="5"/>
  <c r="AA126" i="5"/>
  <c r="Z126" i="5"/>
  <c r="Y126" i="5"/>
  <c r="X126" i="5"/>
  <c r="W126" i="5"/>
  <c r="V126" i="5"/>
  <c r="U126" i="5"/>
  <c r="T126" i="5"/>
  <c r="S126" i="5"/>
  <c r="R126" i="5"/>
  <c r="Q126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AD124" i="5"/>
  <c r="AC124" i="5"/>
  <c r="AB124" i="5"/>
  <c r="AA124" i="5"/>
  <c r="Z124" i="5"/>
  <c r="Y124" i="5"/>
  <c r="X124" i="5"/>
  <c r="W124" i="5"/>
  <c r="V124" i="5"/>
  <c r="U124" i="5"/>
  <c r="T124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AD122" i="5"/>
  <c r="AC122" i="5"/>
  <c r="AB122" i="5"/>
  <c r="AA122" i="5"/>
  <c r="Z122" i="5"/>
  <c r="Y122" i="5"/>
  <c r="X122" i="5"/>
  <c r="W122" i="5"/>
  <c r="V122" i="5"/>
  <c r="U122" i="5"/>
  <c r="T122" i="5"/>
  <c r="S122" i="5"/>
  <c r="R122" i="5"/>
  <c r="Q122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AD116" i="5"/>
  <c r="AC116" i="5"/>
  <c r="AB116" i="5"/>
  <c r="AA116" i="5"/>
  <c r="Z116" i="5"/>
  <c r="Y116" i="5"/>
  <c r="X116" i="5"/>
  <c r="W116" i="5"/>
  <c r="V116" i="5"/>
  <c r="U116" i="5"/>
  <c r="T116" i="5"/>
  <c r="S116" i="5"/>
  <c r="R116" i="5"/>
  <c r="Q116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D116" i="5"/>
  <c r="AD114" i="5"/>
  <c r="AC114" i="5"/>
  <c r="AB114" i="5"/>
  <c r="AA114" i="5"/>
  <c r="Z114" i="5"/>
  <c r="Y114" i="5"/>
  <c r="X114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AD101" i="5"/>
  <c r="AC101" i="5"/>
  <c r="AB101" i="5"/>
  <c r="AA101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AD98" i="5"/>
  <c r="AC98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AD97" i="5"/>
  <c r="AC97" i="5"/>
  <c r="AB97" i="5"/>
  <c r="AA97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AD85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AD81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AB76" i="5"/>
  <c r="J44" i="8" l="1"/>
  <c r="F44" i="8"/>
  <c r="L44" i="8"/>
  <c r="L18" i="8"/>
  <c r="L48" i="8" s="1"/>
  <c r="N44" i="8"/>
  <c r="D44" i="8"/>
  <c r="D18" i="8"/>
  <c r="D48" i="8" s="1"/>
  <c r="O18" i="8"/>
  <c r="O48" i="8" s="1"/>
  <c r="O44" i="8"/>
  <c r="U18" i="8"/>
  <c r="U48" i="8" s="1"/>
  <c r="U44" i="8"/>
  <c r="G18" i="8"/>
  <c r="G48" i="8" s="1"/>
  <c r="G44" i="8"/>
  <c r="W18" i="8"/>
  <c r="W48" i="8" s="1"/>
  <c r="W44" i="8"/>
  <c r="I18" i="8"/>
  <c r="I48" i="8" s="1"/>
  <c r="I44" i="8"/>
  <c r="S18" i="8"/>
  <c r="S48" i="8" s="1"/>
  <c r="S44" i="8"/>
  <c r="Q18" i="8"/>
  <c r="Q48" i="8" s="1"/>
  <c r="Q44" i="8"/>
  <c r="K18" i="8"/>
  <c r="K48" i="8" s="1"/>
  <c r="K44" i="8"/>
  <c r="H18" i="8"/>
  <c r="H48" i="8" s="1"/>
  <c r="H44" i="8"/>
  <c r="X18" i="8"/>
  <c r="X48" i="8" s="1"/>
  <c r="X44" i="8"/>
  <c r="M44" i="8"/>
  <c r="M18" i="8"/>
  <c r="M48" i="8" s="1"/>
  <c r="C18" i="8"/>
  <c r="C48" i="8" s="1"/>
  <c r="C44" i="8"/>
  <c r="V18" i="8"/>
  <c r="V48" i="8" s="1"/>
  <c r="V44" i="8"/>
  <c r="T18" i="8"/>
  <c r="T48" i="8" s="1"/>
  <c r="T44" i="8"/>
  <c r="E44" i="8"/>
  <c r="E18" i="8"/>
  <c r="E48" i="8" s="1"/>
  <c r="Y18" i="8"/>
  <c r="Y48" i="8" s="1"/>
  <c r="Y44" i="8"/>
  <c r="P18" i="8"/>
  <c r="P48" i="8" s="1"/>
  <c r="P44" i="8"/>
  <c r="BN19" i="3"/>
  <c r="BN20" i="3"/>
  <c r="BQ67" i="2"/>
  <c r="BQ68" i="2"/>
  <c r="BQ69" i="2"/>
  <c r="BQ70" i="2"/>
  <c r="BQ71" i="2"/>
  <c r="BQ72" i="2"/>
  <c r="BQ73" i="2"/>
  <c r="BQ74" i="2"/>
  <c r="BQ75" i="2"/>
  <c r="BQ76" i="2"/>
  <c r="BQ78" i="2"/>
  <c r="BQ79" i="2"/>
  <c r="BQ80" i="2"/>
  <c r="BQ81" i="2"/>
  <c r="BQ82" i="2"/>
  <c r="BQ83" i="2"/>
  <c r="BQ85" i="2"/>
  <c r="BQ88" i="2"/>
  <c r="BQ94" i="2"/>
  <c r="BQ96" i="2"/>
  <c r="BQ98" i="2"/>
  <c r="BQ102" i="2"/>
  <c r="BQ104" i="2"/>
  <c r="BQ106" i="2"/>
  <c r="BP78" i="1"/>
  <c r="BP79" i="1"/>
  <c r="BP80" i="1"/>
  <c r="BP81" i="1"/>
  <c r="BP83" i="1"/>
  <c r="BP84" i="1"/>
  <c r="BP85" i="1"/>
  <c r="BP86" i="1"/>
  <c r="BP87" i="1"/>
  <c r="BP88" i="1"/>
  <c r="BP90" i="1"/>
  <c r="BP92" i="1"/>
  <c r="BP93" i="1"/>
  <c r="BP94" i="1"/>
  <c r="BP96" i="1"/>
  <c r="BP97" i="1"/>
  <c r="BP98" i="1"/>
  <c r="BP99" i="1"/>
  <c r="BP101" i="1"/>
  <c r="BP104" i="1"/>
  <c r="BP106" i="1"/>
  <c r="BP108" i="1"/>
  <c r="BP112" i="1"/>
  <c r="BP114" i="1"/>
  <c r="BP116" i="1"/>
  <c r="BP122" i="1"/>
  <c r="BP124" i="1"/>
  <c r="BP126" i="1"/>
  <c r="BL37" i="4" l="1"/>
  <c r="BM37" i="4"/>
  <c r="BN37" i="4"/>
  <c r="BL38" i="4"/>
  <c r="BM38" i="4"/>
  <c r="BN38" i="4"/>
  <c r="BL39" i="4"/>
  <c r="BM39" i="4"/>
  <c r="BN39" i="4"/>
  <c r="BL40" i="4"/>
  <c r="BM40" i="4"/>
  <c r="BN40" i="4"/>
  <c r="BL42" i="4"/>
  <c r="BM42" i="4"/>
  <c r="BN42" i="4"/>
  <c r="BL44" i="4"/>
  <c r="BM44" i="4"/>
  <c r="BN44" i="4"/>
  <c r="BL47" i="4"/>
  <c r="BM47" i="4"/>
  <c r="BN47" i="4"/>
  <c r="BL48" i="4"/>
  <c r="BM48" i="4"/>
  <c r="BN48" i="4"/>
  <c r="BM19" i="3"/>
  <c r="BM20" i="3"/>
  <c r="BO78" i="1"/>
  <c r="BO79" i="1"/>
  <c r="BO80" i="1"/>
  <c r="BO81" i="1"/>
  <c r="BO83" i="1"/>
  <c r="BO84" i="1"/>
  <c r="BO85" i="1"/>
  <c r="BO86" i="1"/>
  <c r="BO87" i="1"/>
  <c r="BO88" i="1"/>
  <c r="BO90" i="1"/>
  <c r="BO92" i="1"/>
  <c r="BO93" i="1"/>
  <c r="BO94" i="1"/>
  <c r="BO96" i="1"/>
  <c r="BO97" i="1"/>
  <c r="BO98" i="1"/>
  <c r="BO99" i="1"/>
  <c r="BO101" i="1"/>
  <c r="BO104" i="1"/>
  <c r="BO106" i="1"/>
  <c r="BO108" i="1"/>
  <c r="BO112" i="1"/>
  <c r="BO114" i="1"/>
  <c r="BO116" i="1"/>
  <c r="BO122" i="1"/>
  <c r="BO124" i="1"/>
  <c r="BO126" i="1"/>
  <c r="BP67" i="2"/>
  <c r="BP68" i="2"/>
  <c r="BP69" i="2"/>
  <c r="BP70" i="2"/>
  <c r="BP71" i="2"/>
  <c r="BP72" i="2"/>
  <c r="BP73" i="2"/>
  <c r="BP74" i="2"/>
  <c r="BP75" i="2"/>
  <c r="BP76" i="2"/>
  <c r="BP78" i="2"/>
  <c r="BP79" i="2"/>
  <c r="BP80" i="2"/>
  <c r="BP81" i="2"/>
  <c r="BP82" i="2"/>
  <c r="BP83" i="2"/>
  <c r="BP85" i="2"/>
  <c r="BP88" i="2"/>
  <c r="BP94" i="2"/>
  <c r="BP96" i="2"/>
  <c r="BP98" i="2"/>
  <c r="BP102" i="2"/>
  <c r="BP104" i="2"/>
  <c r="BP106" i="2"/>
  <c r="BL85" i="2" l="1"/>
  <c r="BL20" i="3" l="1"/>
  <c r="BO67" i="2"/>
  <c r="BO68" i="2"/>
  <c r="BO69" i="2"/>
  <c r="BO70" i="2"/>
  <c r="BO71" i="2"/>
  <c r="BO72" i="2"/>
  <c r="BO73" i="2"/>
  <c r="BO74" i="2"/>
  <c r="BO75" i="2"/>
  <c r="BO76" i="2"/>
  <c r="BO78" i="2"/>
  <c r="BO79" i="2"/>
  <c r="BO80" i="2"/>
  <c r="BO81" i="2"/>
  <c r="BO82" i="2"/>
  <c r="BO83" i="2"/>
  <c r="BO85" i="2"/>
  <c r="BO88" i="2"/>
  <c r="BO94" i="2"/>
  <c r="BO96" i="2"/>
  <c r="BO98" i="2"/>
  <c r="BO102" i="2"/>
  <c r="BO104" i="2"/>
  <c r="BO106" i="2"/>
  <c r="BN78" i="1"/>
  <c r="BN79" i="1"/>
  <c r="BN80" i="1"/>
  <c r="BN81" i="1"/>
  <c r="BN83" i="1"/>
  <c r="BN84" i="1"/>
  <c r="BN85" i="1"/>
  <c r="BN86" i="1"/>
  <c r="BN87" i="1"/>
  <c r="BN88" i="1"/>
  <c r="BN90" i="1"/>
  <c r="BN92" i="1"/>
  <c r="BN93" i="1"/>
  <c r="BN94" i="1"/>
  <c r="BN96" i="1"/>
  <c r="BN97" i="1"/>
  <c r="BN98" i="1"/>
  <c r="BN99" i="1"/>
  <c r="BN101" i="1"/>
  <c r="BN104" i="1"/>
  <c r="BN106" i="1"/>
  <c r="BN108" i="1"/>
  <c r="BN112" i="1"/>
  <c r="BN114" i="1"/>
  <c r="BN116" i="1"/>
  <c r="BN122" i="1"/>
  <c r="BN124" i="1"/>
  <c r="BN126" i="1"/>
  <c r="BK37" i="4" l="1"/>
  <c r="BK38" i="4"/>
  <c r="BK39" i="4"/>
  <c r="BK40" i="4"/>
  <c r="BK42" i="4"/>
  <c r="BK44" i="4"/>
  <c r="BK47" i="4"/>
  <c r="BK48" i="4"/>
  <c r="BK19" i="3"/>
  <c r="BK20" i="3"/>
  <c r="BN67" i="2"/>
  <c r="BN68" i="2"/>
  <c r="BN69" i="2"/>
  <c r="BN70" i="2"/>
  <c r="BN71" i="2"/>
  <c r="BN72" i="2"/>
  <c r="BN73" i="2"/>
  <c r="BN74" i="2"/>
  <c r="BN75" i="2"/>
  <c r="BN76" i="2"/>
  <c r="BN78" i="2"/>
  <c r="BN79" i="2"/>
  <c r="BN80" i="2"/>
  <c r="BN81" i="2"/>
  <c r="BN82" i="2"/>
  <c r="BN83" i="2"/>
  <c r="BN85" i="2"/>
  <c r="BN88" i="2"/>
  <c r="BN94" i="2"/>
  <c r="BN96" i="2"/>
  <c r="BN98" i="2"/>
  <c r="BN102" i="2"/>
  <c r="BN104" i="2"/>
  <c r="BN106" i="2"/>
  <c r="BM78" i="1"/>
  <c r="BM79" i="1"/>
  <c r="BM80" i="1"/>
  <c r="BM81" i="1"/>
  <c r="BM83" i="1"/>
  <c r="BM84" i="1"/>
  <c r="BM85" i="1"/>
  <c r="BM86" i="1"/>
  <c r="BM87" i="1"/>
  <c r="BM88" i="1"/>
  <c r="BM90" i="1"/>
  <c r="BM92" i="1"/>
  <c r="BM93" i="1"/>
  <c r="BM94" i="1"/>
  <c r="BM96" i="1"/>
  <c r="BM97" i="1"/>
  <c r="BM98" i="1"/>
  <c r="BM99" i="1"/>
  <c r="BM101" i="1"/>
  <c r="BM104" i="1"/>
  <c r="BM106" i="1"/>
  <c r="BM108" i="1"/>
  <c r="BM112" i="1"/>
  <c r="BM114" i="1"/>
  <c r="BM116" i="1"/>
  <c r="BM122" i="1"/>
  <c r="BM124" i="1"/>
  <c r="BM126" i="1"/>
  <c r="BJ19" i="3" l="1"/>
  <c r="BJ20" i="3"/>
  <c r="BM67" i="2" l="1"/>
  <c r="BM68" i="2"/>
  <c r="BM69" i="2"/>
  <c r="BM70" i="2"/>
  <c r="BM71" i="2"/>
  <c r="BM72" i="2"/>
  <c r="BM73" i="2"/>
  <c r="BM74" i="2"/>
  <c r="BM75" i="2"/>
  <c r="BM76" i="2"/>
  <c r="BM78" i="2"/>
  <c r="BM79" i="2"/>
  <c r="BM80" i="2"/>
  <c r="BM81" i="2"/>
  <c r="BM82" i="2"/>
  <c r="BM83" i="2"/>
  <c r="BM85" i="2"/>
  <c r="BM88" i="2"/>
  <c r="BM94" i="2"/>
  <c r="BM96" i="2"/>
  <c r="BM98" i="2"/>
  <c r="BM102" i="2"/>
  <c r="BM104" i="2"/>
  <c r="BM106" i="2"/>
  <c r="BL78" i="1"/>
  <c r="BL79" i="1"/>
  <c r="BL80" i="1"/>
  <c r="BL81" i="1"/>
  <c r="BL83" i="1"/>
  <c r="BL84" i="1"/>
  <c r="BL85" i="1"/>
  <c r="BL86" i="1"/>
  <c r="BL87" i="1"/>
  <c r="BL88" i="1"/>
  <c r="BL90" i="1"/>
  <c r="BL92" i="1"/>
  <c r="BL93" i="1"/>
  <c r="BL94" i="1"/>
  <c r="BL96" i="1"/>
  <c r="BL97" i="1"/>
  <c r="BL98" i="1"/>
  <c r="BL99" i="1"/>
  <c r="BL101" i="1"/>
  <c r="BL104" i="1"/>
  <c r="BL106" i="1"/>
  <c r="BL108" i="1"/>
  <c r="BL112" i="1"/>
  <c r="BL114" i="1"/>
  <c r="BL116" i="1"/>
  <c r="BL122" i="1"/>
  <c r="BL124" i="1"/>
  <c r="BL126" i="1"/>
  <c r="BJ37" i="4" l="1"/>
  <c r="BJ38" i="4"/>
  <c r="BJ39" i="4"/>
  <c r="BJ40" i="4"/>
  <c r="BJ42" i="4"/>
  <c r="BJ44" i="4"/>
  <c r="BJ47" i="4"/>
  <c r="BJ48" i="4"/>
  <c r="BI19" i="3"/>
  <c r="BI20" i="3"/>
  <c r="BL67" i="2"/>
  <c r="BL68" i="2"/>
  <c r="BL69" i="2"/>
  <c r="BL70" i="2"/>
  <c r="BL71" i="2"/>
  <c r="BL72" i="2"/>
  <c r="BL73" i="2"/>
  <c r="BL74" i="2"/>
  <c r="BL75" i="2"/>
  <c r="BL76" i="2"/>
  <c r="BL78" i="2"/>
  <c r="BL79" i="2"/>
  <c r="BL80" i="2"/>
  <c r="BL81" i="2"/>
  <c r="BL82" i="2"/>
  <c r="BL83" i="2"/>
  <c r="BL88" i="2"/>
  <c r="BL94" i="2"/>
  <c r="BL96" i="2"/>
  <c r="BL98" i="2"/>
  <c r="BL102" i="2"/>
  <c r="BL104" i="2"/>
  <c r="BL106" i="2"/>
  <c r="BK78" i="1" l="1"/>
  <c r="BK79" i="1"/>
  <c r="BK80" i="1"/>
  <c r="BK81" i="1"/>
  <c r="BK83" i="1"/>
  <c r="BK84" i="1"/>
  <c r="BK85" i="1"/>
  <c r="BK86" i="1"/>
  <c r="BK87" i="1"/>
  <c r="BK88" i="1"/>
  <c r="BK90" i="1"/>
  <c r="BK92" i="1"/>
  <c r="BK93" i="1"/>
  <c r="BK94" i="1"/>
  <c r="BK96" i="1"/>
  <c r="BK97" i="1"/>
  <c r="BK98" i="1"/>
  <c r="BK99" i="1"/>
  <c r="BK101" i="1"/>
  <c r="BK104" i="1"/>
  <c r="BK106" i="1"/>
  <c r="BK108" i="1"/>
  <c r="BK112" i="1"/>
  <c r="BK114" i="1"/>
  <c r="BK116" i="1"/>
  <c r="BK122" i="1"/>
  <c r="BK124" i="1"/>
  <c r="BK126" i="1"/>
  <c r="BI37" i="4" l="1"/>
  <c r="BI38" i="4" l="1"/>
  <c r="BI39" i="4"/>
  <c r="BI40" i="4"/>
  <c r="BI42" i="4"/>
  <c r="BI44" i="4"/>
  <c r="BI17" i="4"/>
  <c r="BI47" i="4" s="1"/>
  <c r="BI18" i="4"/>
  <c r="BI48" i="4" s="1"/>
  <c r="BG19" i="3" l="1"/>
  <c r="BH19" i="3"/>
  <c r="BG20" i="3"/>
  <c r="BH20" i="3"/>
  <c r="BF19" i="3"/>
  <c r="BF20" i="3"/>
  <c r="BE19" i="3"/>
  <c r="BE20" i="3"/>
  <c r="BK67" i="2"/>
  <c r="BK68" i="2"/>
  <c r="BK69" i="2"/>
  <c r="BK70" i="2"/>
  <c r="BK71" i="2"/>
  <c r="BK72" i="2"/>
  <c r="BK73" i="2"/>
  <c r="BK74" i="2"/>
  <c r="BK75" i="2"/>
  <c r="BK76" i="2"/>
  <c r="BK78" i="2"/>
  <c r="BK79" i="2"/>
  <c r="BK80" i="2"/>
  <c r="BK81" i="2"/>
  <c r="BK82" i="2"/>
  <c r="BK83" i="2"/>
  <c r="BK85" i="2"/>
  <c r="BK88" i="2"/>
  <c r="BK94" i="2"/>
  <c r="BK96" i="2"/>
  <c r="BK98" i="2"/>
  <c r="BK102" i="2"/>
  <c r="BK104" i="2"/>
  <c r="BK106" i="2"/>
  <c r="BJ122" i="1"/>
  <c r="BJ78" i="1"/>
  <c r="BJ79" i="1"/>
  <c r="BJ80" i="1"/>
  <c r="BJ81" i="1"/>
  <c r="BJ83" i="1"/>
  <c r="BJ84" i="1"/>
  <c r="BJ85" i="1"/>
  <c r="BJ86" i="1"/>
  <c r="BJ87" i="1"/>
  <c r="BJ88" i="1"/>
  <c r="BJ90" i="1"/>
  <c r="BJ92" i="1"/>
  <c r="BJ93" i="1"/>
  <c r="BJ94" i="1"/>
  <c r="BJ96" i="1"/>
  <c r="BJ97" i="1"/>
  <c r="BJ98" i="1"/>
  <c r="BJ99" i="1"/>
  <c r="BJ101" i="1"/>
  <c r="BJ104" i="1"/>
  <c r="BJ106" i="1"/>
  <c r="BJ108" i="1"/>
  <c r="BJ112" i="1"/>
  <c r="BJ114" i="1"/>
  <c r="BJ116" i="1"/>
  <c r="BJ124" i="1"/>
  <c r="BJ126" i="1"/>
  <c r="BI122" i="1" l="1"/>
  <c r="BI124" i="1"/>
  <c r="BI126" i="1"/>
  <c r="BI78" i="1"/>
  <c r="BI79" i="1"/>
  <c r="BI80" i="1"/>
  <c r="BI81" i="1"/>
  <c r="BI83" i="1"/>
  <c r="BI84" i="1"/>
  <c r="BI85" i="1"/>
  <c r="BI86" i="1"/>
  <c r="BI87" i="1"/>
  <c r="BI88" i="1"/>
  <c r="BI90" i="1"/>
  <c r="BI92" i="1"/>
  <c r="BI93" i="1"/>
  <c r="BI94" i="1"/>
  <c r="BI96" i="1"/>
  <c r="BI97" i="1"/>
  <c r="BI98" i="1"/>
  <c r="BI99" i="1"/>
  <c r="BI101" i="1"/>
  <c r="BI104" i="1"/>
  <c r="BI106" i="1"/>
  <c r="BI108" i="1"/>
  <c r="BI112" i="1"/>
  <c r="BI114" i="1"/>
  <c r="BI116" i="1"/>
  <c r="BJ67" i="2"/>
  <c r="BJ68" i="2"/>
  <c r="BJ69" i="2"/>
  <c r="BJ70" i="2"/>
  <c r="BJ71" i="2"/>
  <c r="BJ72" i="2"/>
  <c r="BJ73" i="2"/>
  <c r="BJ74" i="2"/>
  <c r="BJ75" i="2"/>
  <c r="BJ76" i="2"/>
  <c r="BJ78" i="2"/>
  <c r="BJ79" i="2"/>
  <c r="BJ80" i="2"/>
  <c r="BJ81" i="2"/>
  <c r="BJ82" i="2"/>
  <c r="BJ83" i="2"/>
  <c r="BJ85" i="2"/>
  <c r="BJ88" i="2"/>
  <c r="BJ94" i="2"/>
  <c r="BJ96" i="2"/>
  <c r="BJ98" i="2"/>
  <c r="BJ102" i="2"/>
  <c r="BJ104" i="2"/>
  <c r="BJ106" i="2"/>
  <c r="BG37" i="4"/>
  <c r="BH37" i="4"/>
  <c r="BG38" i="4"/>
  <c r="BH38" i="4"/>
  <c r="BG39" i="4"/>
  <c r="BH39" i="4"/>
  <c r="BG40" i="4"/>
  <c r="BH40" i="4"/>
  <c r="BG42" i="4"/>
  <c r="BH42" i="4"/>
  <c r="BG44" i="4"/>
  <c r="BH44" i="4"/>
  <c r="BH47" i="4"/>
  <c r="BH48" i="4"/>
  <c r="BG17" i="4"/>
  <c r="BG47" i="4" s="1"/>
  <c r="BG18" i="4"/>
  <c r="BG48" i="4" s="1"/>
  <c r="BF17" i="4"/>
  <c r="BF47" i="4" s="1"/>
  <c r="BF37" i="4"/>
  <c r="BF38" i="4"/>
  <c r="BF39" i="4"/>
  <c r="BF40" i="4"/>
  <c r="BF42" i="4"/>
  <c r="BF14" i="4"/>
  <c r="BF18" i="4" s="1"/>
  <c r="BF48" i="4" s="1"/>
  <c r="BI67" i="2"/>
  <c r="BI68" i="2"/>
  <c r="BI69" i="2"/>
  <c r="BI70" i="2"/>
  <c r="BI71" i="2"/>
  <c r="BI72" i="2"/>
  <c r="BI73" i="2"/>
  <c r="BI74" i="2"/>
  <c r="BI75" i="2"/>
  <c r="BI76" i="2"/>
  <c r="BI78" i="2"/>
  <c r="BI79" i="2"/>
  <c r="BI80" i="2"/>
  <c r="BI81" i="2"/>
  <c r="BI82" i="2"/>
  <c r="BI83" i="2"/>
  <c r="BI85" i="2"/>
  <c r="BI88" i="2"/>
  <c r="BI94" i="2"/>
  <c r="BI96" i="2"/>
  <c r="BI98" i="2"/>
  <c r="BI102" i="2"/>
  <c r="BI104" i="2"/>
  <c r="BI106" i="2"/>
  <c r="BH76" i="1"/>
  <c r="BH78" i="1"/>
  <c r="BH79" i="1"/>
  <c r="BH80" i="1"/>
  <c r="BH81" i="1"/>
  <c r="BH83" i="1"/>
  <c r="BH84" i="1"/>
  <c r="BH85" i="1"/>
  <c r="BH86" i="1"/>
  <c r="BH87" i="1"/>
  <c r="BH88" i="1"/>
  <c r="BH90" i="1"/>
  <c r="BH92" i="1"/>
  <c r="BH93" i="1"/>
  <c r="BH94" i="1"/>
  <c r="BH96" i="1"/>
  <c r="BH97" i="1"/>
  <c r="BH98" i="1"/>
  <c r="BH99" i="1"/>
  <c r="BH101" i="1"/>
  <c r="BH104" i="1"/>
  <c r="BH106" i="1"/>
  <c r="BH108" i="1"/>
  <c r="BH112" i="1"/>
  <c r="BH114" i="1"/>
  <c r="BH116" i="1"/>
  <c r="BH122" i="1"/>
  <c r="BH124" i="1"/>
  <c r="BH126" i="1"/>
  <c r="AV104" i="1"/>
  <c r="BE37" i="4"/>
  <c r="BE38" i="4"/>
  <c r="BE39" i="4"/>
  <c r="BE40" i="4"/>
  <c r="BE42" i="4"/>
  <c r="BE48" i="4"/>
  <c r="BE17" i="4"/>
  <c r="BE47" i="4" s="1"/>
  <c r="BE14" i="4"/>
  <c r="BE44" i="4" s="1"/>
  <c r="BH67" i="2"/>
  <c r="BH68" i="2"/>
  <c r="BH69" i="2"/>
  <c r="BH70" i="2"/>
  <c r="BH71" i="2"/>
  <c r="BH72" i="2"/>
  <c r="BH73" i="2"/>
  <c r="BH74" i="2"/>
  <c r="BH75" i="2"/>
  <c r="BH76" i="2"/>
  <c r="BH78" i="2"/>
  <c r="BH79" i="2"/>
  <c r="BH80" i="2"/>
  <c r="BH81" i="2"/>
  <c r="BH82" i="2"/>
  <c r="BH83" i="2"/>
  <c r="BH85" i="2"/>
  <c r="BH88" i="2"/>
  <c r="BH94" i="2"/>
  <c r="BH96" i="2"/>
  <c r="BH98" i="2"/>
  <c r="BH102" i="2"/>
  <c r="BH104" i="2"/>
  <c r="BH106" i="2"/>
  <c r="BG76" i="1"/>
  <c r="BG78" i="1"/>
  <c r="BG79" i="1"/>
  <c r="BG80" i="1"/>
  <c r="BG81" i="1"/>
  <c r="BG83" i="1"/>
  <c r="BG84" i="1"/>
  <c r="BG85" i="1"/>
  <c r="BG86" i="1"/>
  <c r="BG87" i="1"/>
  <c r="BG88" i="1"/>
  <c r="BG90" i="1"/>
  <c r="BG92" i="1"/>
  <c r="BG93" i="1"/>
  <c r="BG94" i="1"/>
  <c r="BG96" i="1"/>
  <c r="BG97" i="1"/>
  <c r="BG98" i="1"/>
  <c r="BG99" i="1"/>
  <c r="BG101" i="1"/>
  <c r="BG104" i="1"/>
  <c r="BG106" i="1"/>
  <c r="BG108" i="1"/>
  <c r="BG112" i="1"/>
  <c r="BG114" i="1"/>
  <c r="BG116" i="1"/>
  <c r="BG122" i="1"/>
  <c r="BG124" i="1"/>
  <c r="BG126" i="1"/>
  <c r="BD19" i="3"/>
  <c r="BD20" i="3"/>
  <c r="BG94" i="2"/>
  <c r="BG96" i="2"/>
  <c r="BG98" i="2"/>
  <c r="BG102" i="2"/>
  <c r="BG104" i="2"/>
  <c r="BG106" i="2"/>
  <c r="BG67" i="2"/>
  <c r="BG68" i="2"/>
  <c r="BG69" i="2"/>
  <c r="BG70" i="2"/>
  <c r="BG71" i="2"/>
  <c r="BG72" i="2"/>
  <c r="BG73" i="2"/>
  <c r="BG74" i="2"/>
  <c r="BG75" i="2"/>
  <c r="BG76" i="2"/>
  <c r="BG78" i="2"/>
  <c r="BG79" i="2"/>
  <c r="BG80" i="2"/>
  <c r="BG81" i="2"/>
  <c r="BG82" i="2"/>
  <c r="BG83" i="2"/>
  <c r="BG85" i="2"/>
  <c r="BG88" i="2"/>
  <c r="BF78" i="1"/>
  <c r="BF79" i="1"/>
  <c r="BF80" i="1"/>
  <c r="BF81" i="1"/>
  <c r="BF83" i="1"/>
  <c r="BF84" i="1"/>
  <c r="BF85" i="1"/>
  <c r="BF86" i="1"/>
  <c r="BF87" i="1"/>
  <c r="BF88" i="1"/>
  <c r="BF90" i="1"/>
  <c r="BF92" i="1"/>
  <c r="BF93" i="1"/>
  <c r="BF94" i="1"/>
  <c r="BF96" i="1"/>
  <c r="BF97" i="1"/>
  <c r="BF98" i="1"/>
  <c r="BF99" i="1"/>
  <c r="BF101" i="1"/>
  <c r="BF104" i="1"/>
  <c r="BF106" i="1"/>
  <c r="BF108" i="1"/>
  <c r="BF112" i="1"/>
  <c r="BF114" i="1"/>
  <c r="BF116" i="1"/>
  <c r="BF122" i="1"/>
  <c r="BF124" i="1"/>
  <c r="BF126" i="1"/>
  <c r="BF76" i="1"/>
  <c r="BE78" i="1"/>
  <c r="BE79" i="1"/>
  <c r="BE80" i="1"/>
  <c r="BE81" i="1"/>
  <c r="BE83" i="1"/>
  <c r="BE84" i="1"/>
  <c r="BE85" i="1"/>
  <c r="BE86" i="1"/>
  <c r="BE87" i="1"/>
  <c r="BE88" i="1"/>
  <c r="BE90" i="1"/>
  <c r="BE92" i="1"/>
  <c r="BE93" i="1"/>
  <c r="BE94" i="1"/>
  <c r="BE96" i="1"/>
  <c r="BE97" i="1"/>
  <c r="BE98" i="1"/>
  <c r="BE99" i="1"/>
  <c r="BE101" i="1"/>
  <c r="BE104" i="1"/>
  <c r="BE106" i="1"/>
  <c r="BE108" i="1"/>
  <c r="BE112" i="1"/>
  <c r="BE114" i="1"/>
  <c r="BE116" i="1"/>
  <c r="BE122" i="1"/>
  <c r="BE124" i="1"/>
  <c r="BE126" i="1"/>
  <c r="BE76" i="1"/>
  <c r="BF67" i="2"/>
  <c r="BF68" i="2"/>
  <c r="BF69" i="2"/>
  <c r="BF70" i="2"/>
  <c r="BF71" i="2"/>
  <c r="BF72" i="2"/>
  <c r="BF73" i="2"/>
  <c r="BF74" i="2"/>
  <c r="BF75" i="2"/>
  <c r="BF76" i="2"/>
  <c r="BF78" i="2"/>
  <c r="BF79" i="2"/>
  <c r="BF80" i="2"/>
  <c r="BF81" i="2"/>
  <c r="BF82" i="2"/>
  <c r="BF83" i="2"/>
  <c r="BF85" i="2"/>
  <c r="BF88" i="2"/>
  <c r="BF94" i="2"/>
  <c r="BF96" i="2"/>
  <c r="BF98" i="2"/>
  <c r="BF102" i="2"/>
  <c r="BF104" i="2"/>
  <c r="BF106" i="2"/>
  <c r="BC19" i="3"/>
  <c r="BC20" i="3"/>
  <c r="BD37" i="4"/>
  <c r="BD38" i="4"/>
  <c r="BD39" i="4"/>
  <c r="BD40" i="4"/>
  <c r="BD42" i="4"/>
  <c r="BD17" i="4"/>
  <c r="BD47" i="4" s="1"/>
  <c r="BD14" i="4"/>
  <c r="BD44" i="4" s="1"/>
  <c r="BC37" i="4"/>
  <c r="BC38" i="4"/>
  <c r="BC39" i="4"/>
  <c r="BC40" i="4"/>
  <c r="BC42" i="4"/>
  <c r="BC17" i="4"/>
  <c r="BC47" i="4" s="1"/>
  <c r="BC14" i="4"/>
  <c r="BC18" i="4" s="1"/>
  <c r="BC48" i="4" s="1"/>
  <c r="BB37" i="4"/>
  <c r="BB38" i="4"/>
  <c r="BB39" i="4"/>
  <c r="BB40" i="4"/>
  <c r="BB42" i="4"/>
  <c r="BB17" i="4"/>
  <c r="BB47" i="4" s="1"/>
  <c r="BB14" i="4"/>
  <c r="BB18" i="4" s="1"/>
  <c r="BB48" i="4" s="1"/>
  <c r="BD126" i="1"/>
  <c r="BD124" i="1"/>
  <c r="BD122" i="1"/>
  <c r="BD116" i="1"/>
  <c r="BD114" i="1"/>
  <c r="BD112" i="1"/>
  <c r="BD108" i="1"/>
  <c r="BD106" i="1"/>
  <c r="BD104" i="1"/>
  <c r="BD101" i="1"/>
  <c r="BD99" i="1"/>
  <c r="BD98" i="1"/>
  <c r="BD97" i="1"/>
  <c r="BD96" i="1"/>
  <c r="BD94" i="1"/>
  <c r="BD93" i="1"/>
  <c r="BD92" i="1"/>
  <c r="BD90" i="1"/>
  <c r="BD88" i="1"/>
  <c r="BD87" i="1"/>
  <c r="BD86" i="1"/>
  <c r="BD85" i="1"/>
  <c r="BD84" i="1"/>
  <c r="BD83" i="1"/>
  <c r="BD81" i="1"/>
  <c r="BD80" i="1"/>
  <c r="BD79" i="1"/>
  <c r="BD78" i="1"/>
  <c r="BC79" i="1"/>
  <c r="BB19" i="3"/>
  <c r="BB20" i="3"/>
  <c r="BE67" i="2"/>
  <c r="BE68" i="2"/>
  <c r="BE69" i="2"/>
  <c r="BE70" i="2"/>
  <c r="BE71" i="2"/>
  <c r="BE72" i="2"/>
  <c r="BE73" i="2"/>
  <c r="BE74" i="2"/>
  <c r="BE75" i="2"/>
  <c r="BE76" i="2"/>
  <c r="BE78" i="2"/>
  <c r="BE79" i="2"/>
  <c r="BE80" i="2"/>
  <c r="BE81" i="2"/>
  <c r="BE82" i="2"/>
  <c r="BE83" i="2"/>
  <c r="BE85" i="2"/>
  <c r="BE88" i="2"/>
  <c r="BE94" i="2"/>
  <c r="BE96" i="2"/>
  <c r="BE98" i="2"/>
  <c r="BE102" i="2"/>
  <c r="BE104" i="2"/>
  <c r="BE106" i="2"/>
  <c r="AV83" i="1"/>
  <c r="AZ7" i="4"/>
  <c r="AZ37" i="4" s="1"/>
  <c r="BA7" i="4"/>
  <c r="BA14" i="4" s="1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42" i="4"/>
  <c r="C38" i="4"/>
  <c r="C39" i="4"/>
  <c r="C40" i="4"/>
  <c r="BA19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20" i="3"/>
  <c r="B19" i="3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BD104" i="2"/>
  <c r="BC104" i="2"/>
  <c r="BB104" i="2"/>
  <c r="BA104" i="2"/>
  <c r="AZ104" i="2"/>
  <c r="AY104" i="2"/>
  <c r="AX104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BD102" i="2"/>
  <c r="BC102" i="2"/>
  <c r="BB102" i="2"/>
  <c r="BA102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BD94" i="2"/>
  <c r="BC94" i="2"/>
  <c r="BB94" i="2"/>
  <c r="BA94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82" i="2"/>
  <c r="E79" i="2"/>
  <c r="E106" i="2"/>
  <c r="E104" i="2"/>
  <c r="E102" i="2"/>
  <c r="E98" i="2"/>
  <c r="E96" i="2"/>
  <c r="E94" i="2"/>
  <c r="E88" i="2"/>
  <c r="E85" i="2"/>
  <c r="E80" i="2"/>
  <c r="E81" i="2"/>
  <c r="E83" i="2"/>
  <c r="E78" i="2"/>
  <c r="E75" i="2"/>
  <c r="E68" i="2"/>
  <c r="E69" i="2"/>
  <c r="E70" i="2"/>
  <c r="E71" i="2"/>
  <c r="E72" i="2"/>
  <c r="E73" i="2"/>
  <c r="E74" i="2"/>
  <c r="E76" i="2"/>
  <c r="E67" i="2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D93" i="1"/>
  <c r="D94" i="1"/>
  <c r="D96" i="1"/>
  <c r="D97" i="1"/>
  <c r="D98" i="1"/>
  <c r="D99" i="1"/>
  <c r="D101" i="1"/>
  <c r="D92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BC104" i="1"/>
  <c r="BB104" i="1"/>
  <c r="BA104" i="1"/>
  <c r="AZ104" i="1"/>
  <c r="AY104" i="1"/>
  <c r="AX104" i="1"/>
  <c r="AW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BC83" i="1"/>
  <c r="BB83" i="1"/>
  <c r="BA83" i="1"/>
  <c r="AZ83" i="1"/>
  <c r="AY83" i="1"/>
  <c r="AX83" i="1"/>
  <c r="AW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9" i="1"/>
  <c r="Q80" i="1"/>
  <c r="Q81" i="1"/>
  <c r="Q83" i="1"/>
  <c r="Q84" i="1"/>
  <c r="Q85" i="1"/>
  <c r="Q86" i="1"/>
  <c r="Q87" i="1"/>
  <c r="Q88" i="1"/>
  <c r="Q90" i="1"/>
  <c r="Q104" i="1"/>
  <c r="Q106" i="1"/>
  <c r="Q108" i="1"/>
  <c r="Q112" i="1"/>
  <c r="Q114" i="1"/>
  <c r="Q116" i="1"/>
  <c r="Q122" i="1"/>
  <c r="Q124" i="1"/>
  <c r="Q126" i="1"/>
  <c r="Q78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" i="4"/>
  <c r="C17" i="4" s="1"/>
  <c r="C47" i="4" s="1"/>
  <c r="D7" i="4"/>
  <c r="D14" i="4" s="1"/>
  <c r="E7" i="4"/>
  <c r="E14" i="4" s="1"/>
  <c r="F7" i="4"/>
  <c r="F14" i="4" s="1"/>
  <c r="G7" i="4"/>
  <c r="G17" i="4" s="1"/>
  <c r="G47" i="4" s="1"/>
  <c r="H7" i="4"/>
  <c r="H14" i="4" s="1"/>
  <c r="I7" i="4"/>
  <c r="I14" i="4" s="1"/>
  <c r="J7" i="4"/>
  <c r="J17" i="4" s="1"/>
  <c r="J47" i="4" s="1"/>
  <c r="K7" i="4"/>
  <c r="K17" i="4" s="1"/>
  <c r="K47" i="4" s="1"/>
  <c r="L7" i="4"/>
  <c r="L14" i="4" s="1"/>
  <c r="M7" i="4"/>
  <c r="M17" i="4" s="1"/>
  <c r="M47" i="4" s="1"/>
  <c r="N7" i="4"/>
  <c r="N14" i="4" s="1"/>
  <c r="O7" i="4"/>
  <c r="O37" i="4" s="1"/>
  <c r="P7" i="4"/>
  <c r="P14" i="4" s="1"/>
  <c r="Q7" i="4"/>
  <c r="Q17" i="4" s="1"/>
  <c r="Q47" i="4" s="1"/>
  <c r="R7" i="4"/>
  <c r="R17" i="4" s="1"/>
  <c r="R47" i="4" s="1"/>
  <c r="S7" i="4"/>
  <c r="S37" i="4" s="1"/>
  <c r="T7" i="4"/>
  <c r="T17" i="4" s="1"/>
  <c r="T47" i="4" s="1"/>
  <c r="U7" i="4"/>
  <c r="U14" i="4" s="1"/>
  <c r="U44" i="4" s="1"/>
  <c r="V7" i="4"/>
  <c r="V37" i="4" s="1"/>
  <c r="W7" i="4"/>
  <c r="W14" i="4" s="1"/>
  <c r="X7" i="4"/>
  <c r="X17" i="4" s="1"/>
  <c r="X47" i="4" s="1"/>
  <c r="Y7" i="4"/>
  <c r="Y14" i="4" s="1"/>
  <c r="Z7" i="4"/>
  <c r="Z14" i="4" s="1"/>
  <c r="AA7" i="4"/>
  <c r="AA17" i="4" s="1"/>
  <c r="AA47" i="4" s="1"/>
  <c r="AB7" i="4"/>
  <c r="AB17" i="4" s="1"/>
  <c r="AB47" i="4" s="1"/>
  <c r="AC7" i="4"/>
  <c r="AC14" i="4" s="1"/>
  <c r="AD7" i="4"/>
  <c r="AD17" i="4" s="1"/>
  <c r="AD47" i="4" s="1"/>
  <c r="AE7" i="4"/>
  <c r="AE14" i="4" s="1"/>
  <c r="AF7" i="4"/>
  <c r="AF14" i="4" s="1"/>
  <c r="AG7" i="4"/>
  <c r="AG37" i="4" s="1"/>
  <c r="AH7" i="4"/>
  <c r="AH17" i="4" s="1"/>
  <c r="AH47" i="4" s="1"/>
  <c r="AI7" i="4"/>
  <c r="AI14" i="4" s="1"/>
  <c r="W17" i="4"/>
  <c r="W47" i="4" s="1"/>
  <c r="O14" i="4"/>
  <c r="O44" i="4" s="1"/>
  <c r="U17" i="4"/>
  <c r="U47" i="4" s="1"/>
  <c r="AG14" i="4"/>
  <c r="AG18" i="4" s="1"/>
  <c r="AG48" i="4" s="1"/>
  <c r="P17" i="4"/>
  <c r="P47" i="4" s="1"/>
  <c r="W37" i="4"/>
  <c r="I37" i="4"/>
  <c r="G37" i="4"/>
  <c r="R37" i="4"/>
  <c r="AJ7" i="4"/>
  <c r="AJ37" i="4" s="1"/>
  <c r="AK7" i="4"/>
  <c r="AK37" i="4" s="1"/>
  <c r="AL7" i="4"/>
  <c r="AL14" i="4" s="1"/>
  <c r="AM7" i="4"/>
  <c r="AM14" i="4" s="1"/>
  <c r="AM18" i="4" s="1"/>
  <c r="AM48" i="4" s="1"/>
  <c r="AN7" i="4"/>
  <c r="AN37" i="4" s="1"/>
  <c r="AO7" i="4"/>
  <c r="AO37" i="4" s="1"/>
  <c r="AP7" i="4"/>
  <c r="AP37" i="4" s="1"/>
  <c r="AQ7" i="4"/>
  <c r="AQ37" i="4" s="1"/>
  <c r="AR7" i="4"/>
  <c r="AR14" i="4" s="1"/>
  <c r="AS7" i="4"/>
  <c r="AS14" i="4" s="1"/>
  <c r="AT7" i="4"/>
  <c r="AT14" i="4" s="1"/>
  <c r="AU7" i="4"/>
  <c r="AU17" i="4" s="1"/>
  <c r="AU47" i="4" s="1"/>
  <c r="AV7" i="4"/>
  <c r="AV14" i="4" s="1"/>
  <c r="AV44" i="4" s="1"/>
  <c r="AW7" i="4"/>
  <c r="AW17" i="4" s="1"/>
  <c r="AW47" i="4" s="1"/>
  <c r="AX7" i="4"/>
  <c r="AX37" i="4" s="1"/>
  <c r="AY7" i="4"/>
  <c r="AY17" i="4" s="1"/>
  <c r="AY47" i="4" s="1"/>
  <c r="N37" i="4" l="1"/>
  <c r="M14" i="4"/>
  <c r="M18" i="4" s="1"/>
  <c r="M48" i="4" s="1"/>
  <c r="AC17" i="4"/>
  <c r="AC47" i="4" s="1"/>
  <c r="E37" i="4"/>
  <c r="AC37" i="4"/>
  <c r="U37" i="4"/>
  <c r="E17" i="4"/>
  <c r="E47" i="4" s="1"/>
  <c r="F37" i="4"/>
  <c r="V17" i="4"/>
  <c r="V47" i="4" s="1"/>
  <c r="AY37" i="4"/>
  <c r="AQ17" i="4"/>
  <c r="AQ47" i="4" s="1"/>
  <c r="AQ14" i="4"/>
  <c r="AQ18" i="4" s="1"/>
  <c r="AQ48" i="4" s="1"/>
  <c r="AY14" i="4"/>
  <c r="AY18" i="4" s="1"/>
  <c r="AY48" i="4" s="1"/>
  <c r="AC44" i="4"/>
  <c r="AC18" i="4"/>
  <c r="AC48" i="4" s="1"/>
  <c r="E18" i="4"/>
  <c r="E48" i="4" s="1"/>
  <c r="E44" i="4"/>
  <c r="AG17" i="4"/>
  <c r="AG47" i="4" s="1"/>
  <c r="AN17" i="4"/>
  <c r="AN47" i="4" s="1"/>
  <c r="AN14" i="4"/>
  <c r="U18" i="4"/>
  <c r="U48" i="4" s="1"/>
  <c r="I17" i="4"/>
  <c r="I47" i="4" s="1"/>
  <c r="AU37" i="4"/>
  <c r="AR37" i="4"/>
  <c r="M37" i="4"/>
  <c r="X14" i="4"/>
  <c r="X44" i="4" s="1"/>
  <c r="N17" i="4"/>
  <c r="N47" i="4" s="1"/>
  <c r="BB44" i="4"/>
  <c r="Y17" i="4"/>
  <c r="Y47" i="4" s="1"/>
  <c r="AU14" i="4"/>
  <c r="AU18" i="4" s="1"/>
  <c r="AU48" i="4" s="1"/>
  <c r="AH14" i="4"/>
  <c r="AH18" i="4" s="1"/>
  <c r="AH48" i="4" s="1"/>
  <c r="M44" i="4"/>
  <c r="Y44" i="4"/>
  <c r="Y18" i="4"/>
  <c r="Y48" i="4" s="1"/>
  <c r="I18" i="4"/>
  <c r="I48" i="4" s="1"/>
  <c r="I44" i="4"/>
  <c r="W18" i="4"/>
  <c r="W48" i="4" s="1"/>
  <c r="W44" i="4"/>
  <c r="AP17" i="4"/>
  <c r="AP47" i="4" s="1"/>
  <c r="Q37" i="4"/>
  <c r="AV17" i="4"/>
  <c r="AV47" i="4" s="1"/>
  <c r="Y37" i="4"/>
  <c r="G14" i="4"/>
  <c r="Q14" i="4"/>
  <c r="O17" i="4"/>
  <c r="O47" i="4" s="1"/>
  <c r="AD14" i="4"/>
  <c r="AW37" i="4"/>
  <c r="AM17" i="4"/>
  <c r="AM47" i="4" s="1"/>
  <c r="AE17" i="4"/>
  <c r="AE47" i="4" s="1"/>
  <c r="AP14" i="4"/>
  <c r="AP44" i="4" s="1"/>
  <c r="AM37" i="4"/>
  <c r="BF44" i="4"/>
  <c r="AE18" i="4"/>
  <c r="AE48" i="4" s="1"/>
  <c r="AE44" i="4"/>
  <c r="F44" i="4"/>
  <c r="F18" i="4"/>
  <c r="F48" i="4" s="1"/>
  <c r="AO14" i="4"/>
  <c r="R14" i="4"/>
  <c r="R18" i="4" s="1"/>
  <c r="R48" i="4" s="1"/>
  <c r="BA17" i="4"/>
  <c r="BA47" i="4" s="1"/>
  <c r="AM44" i="4"/>
  <c r="AG44" i="4"/>
  <c r="AW14" i="4"/>
  <c r="AO17" i="4"/>
  <c r="AO47" i="4" s="1"/>
  <c r="AD37" i="4"/>
  <c r="J37" i="4"/>
  <c r="V14" i="4"/>
  <c r="V18" i="4" s="1"/>
  <c r="V48" i="4" s="1"/>
  <c r="AZ17" i="4"/>
  <c r="AZ47" i="4" s="1"/>
  <c r="Z37" i="4"/>
  <c r="H17" i="4"/>
  <c r="H47" i="4" s="1"/>
  <c r="AP18" i="4"/>
  <c r="AP48" i="4" s="1"/>
  <c r="Z17" i="4"/>
  <c r="Z47" i="4" s="1"/>
  <c r="O18" i="4"/>
  <c r="O48" i="4" s="1"/>
  <c r="F17" i="4"/>
  <c r="F47" i="4" s="1"/>
  <c r="AZ14" i="4"/>
  <c r="AY44" i="4"/>
  <c r="AF17" i="4"/>
  <c r="AF47" i="4" s="1"/>
  <c r="AQ44" i="4"/>
  <c r="AV37" i="4"/>
  <c r="AX14" i="4"/>
  <c r="AX18" i="4" s="1"/>
  <c r="AX48" i="4" s="1"/>
  <c r="AJ14" i="4"/>
  <c r="AJ18" i="4" s="1"/>
  <c r="AJ48" i="4" s="1"/>
  <c r="AH37" i="4"/>
  <c r="AE37" i="4"/>
  <c r="K14" i="4"/>
  <c r="S17" i="4"/>
  <c r="S47" i="4" s="1"/>
  <c r="BA37" i="4"/>
  <c r="AJ17" i="4"/>
  <c r="AJ47" i="4" s="1"/>
  <c r="AF37" i="4"/>
  <c r="P44" i="4"/>
  <c r="P18" i="4"/>
  <c r="P48" i="4" s="1"/>
  <c r="AF44" i="4"/>
  <c r="AF18" i="4"/>
  <c r="AF48" i="4" s="1"/>
  <c r="AR44" i="4"/>
  <c r="AR18" i="4"/>
  <c r="AR48" i="4" s="1"/>
  <c r="N44" i="4"/>
  <c r="N18" i="4"/>
  <c r="N48" i="4" s="1"/>
  <c r="L18" i="4"/>
  <c r="L48" i="4" s="1"/>
  <c r="L44" i="4"/>
  <c r="D18" i="4"/>
  <c r="D48" i="4" s="1"/>
  <c r="D44" i="4"/>
  <c r="Z18" i="4"/>
  <c r="Z48" i="4" s="1"/>
  <c r="Z44" i="4"/>
  <c r="AT18" i="4"/>
  <c r="AT48" i="4" s="1"/>
  <c r="AT44" i="4"/>
  <c r="AI18" i="4"/>
  <c r="AI48" i="4" s="1"/>
  <c r="AI44" i="4"/>
  <c r="BA18" i="4"/>
  <c r="BA48" i="4" s="1"/>
  <c r="BA44" i="4"/>
  <c r="AL44" i="4"/>
  <c r="AL18" i="4"/>
  <c r="AL48" i="4" s="1"/>
  <c r="H18" i="4"/>
  <c r="H48" i="4" s="1"/>
  <c r="H44" i="4"/>
  <c r="AS18" i="4"/>
  <c r="AS48" i="4" s="1"/>
  <c r="AS44" i="4"/>
  <c r="AL17" i="4"/>
  <c r="AL47" i="4" s="1"/>
  <c r="D17" i="4"/>
  <c r="D47" i="4" s="1"/>
  <c r="AT17" i="4"/>
  <c r="AT47" i="4" s="1"/>
  <c r="AL37" i="4"/>
  <c r="D37" i="4"/>
  <c r="AV18" i="4"/>
  <c r="AV48" i="4" s="1"/>
  <c r="AS17" i="4"/>
  <c r="AS47" i="4" s="1"/>
  <c r="AT37" i="4"/>
  <c r="AR17" i="4"/>
  <c r="AR47" i="4" s="1"/>
  <c r="X37" i="4"/>
  <c r="AB37" i="4"/>
  <c r="J14" i="4"/>
  <c r="AA14" i="4"/>
  <c r="C37" i="4"/>
  <c r="AS37" i="4"/>
  <c r="AX17" i="4"/>
  <c r="AX47" i="4" s="1"/>
  <c r="AK17" i="4"/>
  <c r="AK47" i="4" s="1"/>
  <c r="P37" i="4"/>
  <c r="S14" i="4"/>
  <c r="T14" i="4"/>
  <c r="BD18" i="4"/>
  <c r="BD48" i="4" s="1"/>
  <c r="L17" i="4"/>
  <c r="L47" i="4" s="1"/>
  <c r="AK14" i="4"/>
  <c r="C14" i="4"/>
  <c r="H37" i="4"/>
  <c r="L37" i="4"/>
  <c r="AI17" i="4"/>
  <c r="AI47" i="4" s="1"/>
  <c r="BC44" i="4"/>
  <c r="AB14" i="4"/>
  <c r="AI37" i="4"/>
  <c r="AA37" i="4"/>
  <c r="T37" i="4"/>
  <c r="K37" i="4"/>
  <c r="AN18" i="4" l="1"/>
  <c r="AN48" i="4" s="1"/>
  <c r="AN44" i="4"/>
  <c r="AU44" i="4"/>
  <c r="AH44" i="4"/>
  <c r="X18" i="4"/>
  <c r="X48" i="4" s="1"/>
  <c r="AD44" i="4"/>
  <c r="AD18" i="4"/>
  <c r="AD48" i="4" s="1"/>
  <c r="Q44" i="4"/>
  <c r="Q18" i="4"/>
  <c r="Q48" i="4" s="1"/>
  <c r="G18" i="4"/>
  <c r="G48" i="4" s="1"/>
  <c r="G44" i="4"/>
  <c r="AO18" i="4"/>
  <c r="AO48" i="4" s="1"/>
  <c r="AO44" i="4"/>
  <c r="AJ44" i="4"/>
  <c r="R44" i="4"/>
  <c r="AW18" i="4"/>
  <c r="AW48" i="4" s="1"/>
  <c r="AW44" i="4"/>
  <c r="V44" i="4"/>
  <c r="AX44" i="4"/>
  <c r="K44" i="4"/>
  <c r="K18" i="4"/>
  <c r="K48" i="4" s="1"/>
  <c r="AZ18" i="4"/>
  <c r="AZ48" i="4" s="1"/>
  <c r="AZ44" i="4"/>
  <c r="AB18" i="4"/>
  <c r="AB48" i="4" s="1"/>
  <c r="AB44" i="4"/>
  <c r="T44" i="4"/>
  <c r="T18" i="4"/>
  <c r="T48" i="4" s="1"/>
  <c r="S18" i="4"/>
  <c r="S48" i="4" s="1"/>
  <c r="S44" i="4"/>
  <c r="AA44" i="4"/>
  <c r="AA18" i="4"/>
  <c r="AA48" i="4" s="1"/>
  <c r="J18" i="4"/>
  <c r="J48" i="4" s="1"/>
  <c r="J44" i="4"/>
  <c r="C44" i="4"/>
  <c r="C18" i="4"/>
  <c r="C48" i="4" s="1"/>
  <c r="AK18" i="4"/>
  <c r="AK48" i="4" s="1"/>
  <c r="AK44" i="4"/>
</calcChain>
</file>

<file path=xl/sharedStrings.xml><?xml version="1.0" encoding="utf-8"?>
<sst xmlns="http://schemas.openxmlformats.org/spreadsheetml/2006/main" count="435" uniqueCount="120">
  <si>
    <t>Pasivos y Activos del Gobierno Central</t>
  </si>
  <si>
    <t>En millones, de fin de cada periodo</t>
  </si>
  <si>
    <t>1. Pasivos en pesos</t>
  </si>
  <si>
    <t>Mill. $</t>
  </si>
  <si>
    <t xml:space="preserve">   1.1. Pagarés Fiscales con Banco Central</t>
  </si>
  <si>
    <t xml:space="preserve">   1.2. Deuda Externa</t>
  </si>
  <si>
    <t xml:space="preserve">   1.3. Otros (a)</t>
  </si>
  <si>
    <t>2. Activos en pesos</t>
  </si>
  <si>
    <t xml:space="preserve">    2.1 Activos en pesos sin empresas púb. (b)</t>
  </si>
  <si>
    <t xml:space="preserve">          2.1.1 Depósitos en Banco Central</t>
  </si>
  <si>
    <t xml:space="preserve">          2.1.2 Papeles del Banco Central</t>
  </si>
  <si>
    <t xml:space="preserve">          2.1.3 Otros (c)</t>
  </si>
  <si>
    <t xml:space="preserve">    2.2 Deuda financiera de empresas púb. con el fisco</t>
  </si>
  <si>
    <t>3. Pasivo Neto en pesos: (1) - (2)</t>
  </si>
  <si>
    <t>4. Pasivos en dólares</t>
  </si>
  <si>
    <t>Mill. US$</t>
  </si>
  <si>
    <t xml:space="preserve">   4.1 Pagarés Fiscales con Banco Central</t>
  </si>
  <si>
    <t xml:space="preserve">   4.2  Deuda Externa</t>
  </si>
  <si>
    <t xml:space="preserve">5. Activos en dólares </t>
  </si>
  <si>
    <t xml:space="preserve">   5.1 Depósitos en el Banco Central</t>
  </si>
  <si>
    <t xml:space="preserve">   5.2 Papeles del Banco Central</t>
  </si>
  <si>
    <t xml:space="preserve">   5.3 Otros (d)</t>
  </si>
  <si>
    <t>6. Pasivo Neto en dólares: (4) -(5)</t>
  </si>
  <si>
    <t>7. Pasivo Financiero Bruto Total: (1) + (4)</t>
  </si>
  <si>
    <t>8. Activos Financieros Totales: (2) + (5)</t>
  </si>
  <si>
    <t>9. Pasivo Financiero Neto Total: (7) - (8)</t>
  </si>
  <si>
    <t>EFECTO TIPO DE CAMBIO:</t>
  </si>
  <si>
    <t>13. Efecto T/C Sobre Pasivo Financiero Bruto Total (7) - (10)</t>
  </si>
  <si>
    <t>14. Efecto T/C  Sobre Activos Financieros Totales (8) - (11)</t>
  </si>
  <si>
    <t>15. Efecto T/C  Sobre Pasivos Financieros Netos Totales: (9) - (12)</t>
  </si>
  <si>
    <t>(g) Para el cierre timestral, se utilizó como PIB la suma los últimos cuatro trimestres disponibles.</t>
  </si>
  <si>
    <t>% PIB</t>
  </si>
  <si>
    <t xml:space="preserve">    2.1 Activos en pesos sin empresas (b)</t>
  </si>
  <si>
    <t>7. Pasivos Financieros Brutos Totales: (1) + (4)</t>
  </si>
  <si>
    <t>9. Pasivos Financieros Netos Totales: (7) - (8)</t>
  </si>
  <si>
    <t>10. Pasivos Financieros Brutos Totales a Tipo Cambio Constante:</t>
  </si>
  <si>
    <t>11. Activos Financieros Totales a Tipo Cambio Constante:</t>
  </si>
  <si>
    <t>12. Pasivos Financieros Netos Totales a Tipo Cambio Constante: (10)-(11)</t>
  </si>
  <si>
    <t>13. Efecto T/C sobre Pasivo Financiero Bruto Total: (1) - (10)</t>
  </si>
  <si>
    <t>a) Incluye PDBC, PRBC, BCP, BCU, BCD y otros.</t>
  </si>
  <si>
    <t>(b) Incluye documentos reajustables según dólar observado y dólar acuerdo, extinguiéndose estos últimos a partir de 2000.</t>
  </si>
  <si>
    <t xml:space="preserve">(c) Corresponde a la suma de los premios y los descuentos por la colocación de los papeles en el mercado. Cabe señalar que la cifra total de "Documentos emitidos por el Banco Central" a diciembre de cada año no incluye los premios o descuentos devengados al momento de la colocación de los papeles, en tanto que las cifras desagregadas sí los incluyen. </t>
  </si>
  <si>
    <t>(d) Incluye otros depósitos y obligaciones; más otros valores de otras cuentas del pasivo; más compra de dólares con pacto de retroventa neto; más acuerdo de crédito recíproco; otros pasivos del exterior, excluyendo asignaciones DEG.</t>
  </si>
  <si>
    <t>(e) Incluye crédito interno neto, excluyendo transferencias fiscales y líneas de crédito a programas de Organismos Internacionales; más aportes a Organismos Internacionales; más otros valores de otros activos sobre el exterior; más otros valores de otras cuentas del activo excluido la pérdida diferida, los “Intereses y descuentos percibidos anticipadamente por venta de pagarés” y la inversión en acciones.</t>
  </si>
  <si>
    <t>(f) Tipo de cambio utilizado corresponde al cierre de marzo de 2010. El efecto T/C es la diferencia entre las partidas totales calculadas a tipo de cambio corriente y las mismas calculadas a tipo de cambio constante (marzo de 2010).</t>
  </si>
  <si>
    <t>Pasivos y Activos del Banco Central de Chile</t>
  </si>
  <si>
    <t>En millones, fines de cada periodo</t>
  </si>
  <si>
    <t>1. Pasivos</t>
  </si>
  <si>
    <t>1.1 Documentos emitidos por el Banco Central (a)</t>
  </si>
  <si>
    <t>1.1.1 Nominales</t>
  </si>
  <si>
    <t>1.1.2 En UF</t>
  </si>
  <si>
    <t>1.1.3 Indexados al tipo de cambio y en dolares (b)</t>
  </si>
  <si>
    <t>1.1.4 Resto (c)</t>
  </si>
  <si>
    <t>1.2 Depósitos Fiscales</t>
  </si>
  <si>
    <t>1.2.1 Moneda Nacional</t>
  </si>
  <si>
    <t>1.2.2. Moneda Extranjera</t>
  </si>
  <si>
    <t>1.3 Otros (d)</t>
  </si>
  <si>
    <t>2. Activos s/deuda subordinada</t>
  </si>
  <si>
    <t>2.1 Reservas Internacionales</t>
  </si>
  <si>
    <t>2.2 Pagarés Fiscales</t>
  </si>
  <si>
    <t>2.2.1 Moneda Nacional</t>
  </si>
  <si>
    <t>2.2.2. Moneda Extranjera</t>
  </si>
  <si>
    <t>Mill. U$</t>
  </si>
  <si>
    <t>2.3 Otros (e)</t>
  </si>
  <si>
    <t>3.  Pasivo Neto Total s/deuda subordinada: (1) - (2)</t>
  </si>
  <si>
    <t>Memo:</t>
  </si>
  <si>
    <t>Deuda Subordinada ajustada</t>
  </si>
  <si>
    <t>10. Pasivo a Tipo Cambio Constante (f):</t>
  </si>
  <si>
    <t>11. Activos a Tipo Cambio Constante (f):</t>
  </si>
  <si>
    <t>12. Pasivo Financiero Neto Total a Tipo Cambio Constante (f): (10)-(11)</t>
  </si>
  <si>
    <t>13. Sobre Pasivo Financiero Bruto Total: (1) - (10)</t>
  </si>
  <si>
    <t>14. Sobre Activos Financieros Totales: (2) - (11)</t>
  </si>
  <si>
    <t>15. Sobre Pasivo Financiero Neto (3) - (12)</t>
  </si>
  <si>
    <t>1.1.3 Indexados al dólar (b)</t>
  </si>
  <si>
    <t>2.3 Otros (d)</t>
  </si>
  <si>
    <t>10. Pasivos a Tipo Cambio Constante:</t>
  </si>
  <si>
    <t>11. Activos a Tipo Cambio Constante:</t>
  </si>
  <si>
    <t>12. Pasivos Netos a Tipo Cambio Constante: (10)-(11)</t>
  </si>
  <si>
    <t>13. Efecto sobre Pasivo Financiero Bruto Total: (1) - (10)</t>
  </si>
  <si>
    <t>14. Efecto sobre Activos Financieros Totales: (2) - (11)</t>
  </si>
  <si>
    <t>15. Efecto sobre Pasivos Financieros Netos: (13) - (14)</t>
  </si>
  <si>
    <t>14. Efecto T/C  sobre Activos Financieros Totales: (8) - (11)</t>
  </si>
  <si>
    <t>Pasivo Consolidado del Gobierno Central + Banco Central</t>
  </si>
  <si>
    <t>Pasivo Bruto Consolidado con BCCh</t>
  </si>
  <si>
    <t>Pasivo Consolidado Neto</t>
  </si>
  <si>
    <t>(a) Las Cifras Incluyen cambio Metodológico aplicado por el BCCh para el cálculo del PIB desde 2003, por lo que no coinciden necesariamente con las de informes anteriores.</t>
  </si>
  <si>
    <t>Pasivos y activos financieros según Estados Financieros Auditados</t>
  </si>
  <si>
    <t>Consolidado de Empresas Públicas</t>
  </si>
  <si>
    <t>Millones de pesos de cada periodo</t>
  </si>
  <si>
    <t>1. Pasivos Financieros</t>
  </si>
  <si>
    <t>1.1 Corto Plazo (a)</t>
  </si>
  <si>
    <t>1.2 Largo Plazo (b)</t>
  </si>
  <si>
    <t>1.3 Pasivos Financieros con el fisco (c)</t>
  </si>
  <si>
    <t>2. Activos Financieros (4)</t>
  </si>
  <si>
    <t>3. Pasivos Financieros Netos: (1) - (2)</t>
  </si>
  <si>
    <t>Pasivo Financiero excluyendo pasivo con el fisco</t>
  </si>
  <si>
    <t>Pasivo Financiero neto excluyendo pasivo con el fisco</t>
  </si>
  <si>
    <t>(a) Incluye obligaciones con bancos e instituciones financieras de corto plazo y porción de corto plazo de las obligaciones de largo plazo, obligaciones con el público (bonos) y porción de corto plazo de crédito proveedores de largo plazo.</t>
  </si>
  <si>
    <t>(b) Incluye obligaciones con bancos e instituciones financieras de largo plazo, obligaciones con el público (bonos) y crédito proveedores de largo plazo.</t>
  </si>
  <si>
    <t xml:space="preserve">(c) Excluye impuestos a la Renta y Diferidos. A partir de 2010, este ítem representa la deuda explícita de las empresas con el Fisco. Anteriormente, correspondía a la cuenta denominada "Cuentas por Pagar a Empresas Relacionadas". </t>
  </si>
  <si>
    <t>(d) Incluye Disponible, depósitos a plazo, valores negociables netos, inversiones financieras en pactos.</t>
  </si>
  <si>
    <t>(e) Desde marzo de 2010 se modificó la metodología de recolección y se incluyeron nuevas empresas en la consolidación de la deuda de las empresas públicas.</t>
  </si>
  <si>
    <t>2. Activos Financieros</t>
  </si>
  <si>
    <t>Jun-13</t>
  </si>
  <si>
    <t>10. Pasivos Financieros Brutos Totales a Tipo Cambio Constante(f):</t>
  </si>
  <si>
    <t>11. Activos Financieros Totales a Tipo Cambio Constante(f):</t>
  </si>
  <si>
    <t>12. Pasivos Financieros Netos Totales a Tipo Cambio Constante(f): (10)-(11)</t>
  </si>
  <si>
    <t>(b) Excluye activos por cobrar de crédito fiscal del sistema antiguo.</t>
  </si>
  <si>
    <t xml:space="preserve">(c) Incluye disponibilidad en moneda nacional, inversiones temporales, préstamos y colocaciones. </t>
  </si>
  <si>
    <t>(d) Incluye Fondo de Estabilización Economica y Social, Fondo de Reserva de Pensiones, Fondo de Estabilización del Petróleo, Fondo de Infraestructura e inversiones en moneda extranjera del gobierno central.</t>
  </si>
  <si>
    <t>(e) Las cifras incluyen cambio metodológico aplicado por le BCCh para el cálculo del PIB desde 2003</t>
  </si>
  <si>
    <t xml:space="preserve">(f) Las cifras de deuda como porcentaje del PIB fueron estimadas siguiendo el cambio metodológico de las Cuentas Nacionales del Banco Central. </t>
  </si>
  <si>
    <t>Fuente: Banco Central, Controlaría, Dipres y Tesorería.</t>
  </si>
  <si>
    <t>Sep-13</t>
  </si>
  <si>
    <t>(g) Tipo de cambio utilizado corresponde al cierre de marzo de 2010. El efecto T/C es la diferencia en tre las partidas totales calculadas a tipo de cambio corriente y las mismas calculadas a tipo de cambio constante (marzo de 2010).</t>
  </si>
  <si>
    <t>PIB Nominal</t>
  </si>
  <si>
    <t>Último TC</t>
  </si>
  <si>
    <t>PIB Nominal actualizado</t>
  </si>
  <si>
    <t>(a) Incluye Bonos de Tesorería y deuda de Corfo</t>
  </si>
  <si>
    <t xml:space="preserve">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</si>
</sst>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_ ;_ * \-#,##0_ ;_ * &quot;-&quot;_ ;_ @_ "/>
    <numFmt numFmtId="165" formatCode="_-* #,##0.00_-;\-* #,##0.00_-;_-* &quot;-&quot;??_-;_-@_-"/>
    <numFmt numFmtId="166" formatCode="_-* #,##0_-;\-* #,##0_-;_-* &quot;-&quot;??_-;_-@_-"/>
    <numFmt numFmtId="167" formatCode="#,##0.0"/>
    <numFmt numFmtId="168" formatCode="_-* #,##0.00000_-;\-* #,##0.00000_-;_-* &quot;-&quot;??_-;_-@_-"/>
    <numFmt numFmtId="169" formatCode="0.0%"/>
    <numFmt numFmtId="170" formatCode="0.000%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Garamond"/>
      <family val="1"/>
    </font>
    <font>
      <sz val="14"/>
      <name val="Garamond"/>
      <family val="1"/>
    </font>
    <font>
      <sz val="12"/>
      <name val="Garamond"/>
      <family val="1"/>
    </font>
    <font>
      <sz val="14"/>
      <name val="Verdana"/>
      <family val="2"/>
    </font>
    <font>
      <sz val="10"/>
      <name val="Garamond"/>
      <family val="1"/>
    </font>
    <font>
      <b/>
      <sz val="10"/>
      <name val="Garamond"/>
      <family val="1"/>
    </font>
    <font>
      <i/>
      <sz val="14"/>
      <name val="Garamond"/>
      <family val="1"/>
    </font>
    <font>
      <b/>
      <sz val="16"/>
      <name val="Garamond"/>
      <family val="1"/>
    </font>
    <font>
      <b/>
      <sz val="12"/>
      <name val="Garamond"/>
      <family val="1"/>
    </font>
    <font>
      <sz val="16"/>
      <name val="Garamond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Garamond"/>
      <family val="1"/>
    </font>
    <font>
      <sz val="14"/>
      <name val="Arial"/>
      <family val="2"/>
    </font>
    <font>
      <sz val="14"/>
      <color rgb="FFFF0000"/>
      <name val="Garamond"/>
      <family val="1"/>
    </font>
    <font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Garamond"/>
      <family val="1"/>
    </font>
    <font>
      <sz val="13"/>
      <name val="Garamond"/>
      <family val="1"/>
    </font>
    <font>
      <sz val="11"/>
      <name val="Arial"/>
      <family val="2"/>
    </font>
    <font>
      <sz val="8"/>
      <color rgb="FF688BA7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5"/>
      <name val="Garamond"/>
      <family val="1"/>
    </font>
    <font>
      <sz val="15"/>
      <name val="Garamond"/>
      <family val="1"/>
    </font>
    <font>
      <sz val="14"/>
      <color theme="1" tint="0.249977111117893"/>
      <name val="Garamond"/>
      <family val="1"/>
    </font>
    <font>
      <sz val="12"/>
      <color theme="1" tint="0.249977111117893"/>
      <name val="Garamond"/>
      <family val="1"/>
    </font>
    <font>
      <b/>
      <i/>
      <sz val="14"/>
      <color theme="1" tint="0.249977111117893"/>
      <name val="Garamond"/>
      <family val="1"/>
    </font>
    <font>
      <i/>
      <sz val="14"/>
      <color theme="1" tint="0.249977111117893"/>
      <name val="Garamond"/>
      <family val="1"/>
    </font>
    <font>
      <b/>
      <sz val="14"/>
      <color theme="1" tint="0.249977111117893"/>
      <name val="Garamond"/>
      <family val="1"/>
    </font>
    <font>
      <b/>
      <sz val="16"/>
      <color theme="1" tint="0.249977111117893"/>
      <name val="Garamond"/>
      <family val="1"/>
    </font>
    <font>
      <i/>
      <sz val="12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2"/>
      <name val="Calibri"/>
      <family val="2"/>
      <scheme val="minor"/>
    </font>
    <font>
      <sz val="20"/>
      <name val="Garamond"/>
      <family val="1"/>
    </font>
    <font>
      <sz val="18"/>
      <name val="Garamond"/>
      <family val="1"/>
    </font>
    <font>
      <sz val="14"/>
      <color theme="1" tint="4.9989318521683403E-2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3" fillId="0" borderId="0"/>
    <xf numFmtId="0" fontId="23" fillId="0" borderId="0"/>
    <xf numFmtId="164" fontId="1" fillId="0" borderId="0" applyFont="0" applyFill="0" applyBorder="0" applyAlignment="0" applyProtection="0"/>
  </cellStyleXfs>
  <cellXfs count="364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2" borderId="0" xfId="0" applyFont="1" applyFill="1" applyBorder="1"/>
    <xf numFmtId="2" fontId="5" fillId="2" borderId="0" xfId="0" applyNumberFormat="1" applyFont="1" applyFill="1" applyBorder="1" applyAlignment="1">
      <alignment horizontal="center"/>
    </xf>
    <xf numFmtId="166" fontId="3" fillId="2" borderId="0" xfId="1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166" fontId="3" fillId="2" borderId="0" xfId="1" applyNumberFormat="1" applyFont="1" applyFill="1" applyBorder="1"/>
    <xf numFmtId="0" fontId="6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17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167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/>
    <xf numFmtId="0" fontId="7" fillId="2" borderId="0" xfId="0" applyFont="1" applyFill="1" applyBorder="1"/>
    <xf numFmtId="0" fontId="3" fillId="2" borderId="0" xfId="0" applyFont="1" applyFill="1"/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/>
    <xf numFmtId="0" fontId="3" fillId="2" borderId="0" xfId="0" applyFont="1" applyFill="1" applyAlignment="1">
      <alignment horizontal="right"/>
    </xf>
    <xf numFmtId="0" fontId="8" fillId="2" borderId="0" xfId="0" applyFont="1" applyFill="1" applyBorder="1"/>
    <xf numFmtId="0" fontId="3" fillId="2" borderId="0" xfId="0" applyFont="1" applyFill="1" applyAlignment="1">
      <alignment wrapText="1"/>
    </xf>
    <xf numFmtId="3" fontId="2" fillId="2" borderId="2" xfId="0" applyNumberFormat="1" applyFont="1" applyFill="1" applyBorder="1" applyAlignment="1">
      <alignment horizontal="right"/>
    </xf>
    <xf numFmtId="166" fontId="2" fillId="2" borderId="0" xfId="1" applyNumberFormat="1" applyFont="1" applyFill="1" applyBorder="1"/>
    <xf numFmtId="3" fontId="2" fillId="2" borderId="0" xfId="0" applyNumberFormat="1" applyFont="1" applyFill="1" applyBorder="1"/>
    <xf numFmtId="3" fontId="3" fillId="2" borderId="0" xfId="0" quotePrefix="1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8" fontId="3" fillId="2" borderId="0" xfId="1" applyNumberFormat="1" applyFont="1" applyFill="1" applyBorder="1"/>
    <xf numFmtId="0" fontId="6" fillId="2" borderId="1" xfId="0" applyFont="1" applyFill="1" applyBorder="1"/>
    <xf numFmtId="0" fontId="6" fillId="2" borderId="0" xfId="0" applyFont="1" applyFill="1"/>
    <xf numFmtId="0" fontId="3" fillId="2" borderId="0" xfId="0" applyFont="1" applyFill="1" applyBorder="1" applyAlignment="1">
      <alignment horizontal="right" vertical="center" wrapText="1"/>
    </xf>
    <xf numFmtId="0" fontId="6" fillId="2" borderId="2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 vertical="center" wrapText="1"/>
    </xf>
    <xf numFmtId="3" fontId="3" fillId="2" borderId="1" xfId="0" applyNumberFormat="1" applyFont="1" applyFill="1" applyBorder="1"/>
    <xf numFmtId="0" fontId="7" fillId="2" borderId="0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 wrapText="1"/>
    </xf>
    <xf numFmtId="3" fontId="3" fillId="2" borderId="2" xfId="0" applyNumberFormat="1" applyFont="1" applyFill="1" applyBorder="1"/>
    <xf numFmtId="0" fontId="10" fillId="2" borderId="0" xfId="0" applyFont="1" applyFill="1" applyBorder="1"/>
    <xf numFmtId="0" fontId="10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left"/>
    </xf>
    <xf numFmtId="0" fontId="9" fillId="2" borderId="0" xfId="0" applyFont="1" applyFill="1"/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2" xfId="0" applyFont="1" applyFill="1" applyBorder="1"/>
    <xf numFmtId="169" fontId="2" fillId="2" borderId="2" xfId="2" applyNumberFormat="1" applyFont="1" applyFill="1" applyBorder="1"/>
    <xf numFmtId="169" fontId="3" fillId="2" borderId="0" xfId="2" applyNumberFormat="1" applyFont="1" applyFill="1" applyBorder="1"/>
    <xf numFmtId="169" fontId="2" fillId="2" borderId="0" xfId="2" applyNumberFormat="1" applyFont="1" applyFill="1" applyBorder="1"/>
    <xf numFmtId="0" fontId="3" fillId="2" borderId="0" xfId="0" applyFont="1" applyFill="1" applyBorder="1" applyAlignment="1">
      <alignment wrapText="1"/>
    </xf>
    <xf numFmtId="169" fontId="3" fillId="2" borderId="1" xfId="2" applyNumberFormat="1" applyFont="1" applyFill="1" applyBorder="1" applyAlignment="1">
      <alignment horizontal="right"/>
    </xf>
    <xf numFmtId="169" fontId="3" fillId="2" borderId="0" xfId="2" applyNumberFormat="1" applyFont="1" applyFill="1" applyBorder="1" applyAlignment="1">
      <alignment horizontal="right"/>
    </xf>
    <xf numFmtId="169" fontId="3" fillId="2" borderId="0" xfId="1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 wrapText="1"/>
    </xf>
    <xf numFmtId="0" fontId="12" fillId="2" borderId="0" xfId="0" applyFont="1" applyFill="1" applyBorder="1"/>
    <xf numFmtId="166" fontId="12" fillId="2" borderId="0" xfId="1" applyNumberFormat="1" applyFont="1" applyFill="1" applyBorder="1"/>
    <xf numFmtId="169" fontId="12" fillId="2" borderId="0" xfId="2" applyNumberFormat="1" applyFont="1" applyFill="1" applyBorder="1"/>
    <xf numFmtId="0" fontId="12" fillId="0" borderId="0" xfId="0" applyFont="1" applyBorder="1"/>
    <xf numFmtId="0" fontId="13" fillId="2" borderId="0" xfId="0" applyFont="1" applyFill="1" applyBorder="1"/>
    <xf numFmtId="3" fontId="12" fillId="2" borderId="0" xfId="0" applyNumberFormat="1" applyFont="1" applyFill="1" applyBorder="1" applyAlignment="1">
      <alignment wrapText="1"/>
    </xf>
    <xf numFmtId="0" fontId="12" fillId="2" borderId="0" xfId="0" applyFont="1" applyFill="1"/>
    <xf numFmtId="0" fontId="12" fillId="0" borderId="0" xfId="0" applyFont="1"/>
    <xf numFmtId="1" fontId="3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166" fontId="3" fillId="2" borderId="0" xfId="1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4" fillId="2" borderId="1" xfId="0" applyFont="1" applyFill="1" applyBorder="1"/>
    <xf numFmtId="0" fontId="11" fillId="2" borderId="0" xfId="0" applyFont="1" applyFill="1" applyAlignment="1">
      <alignment horizontal="right" vertical="center"/>
    </xf>
    <xf numFmtId="0" fontId="0" fillId="2" borderId="0" xfId="0" applyFont="1" applyFill="1"/>
    <xf numFmtId="0" fontId="0" fillId="2" borderId="0" xfId="0" applyFont="1" applyFill="1" applyBorder="1"/>
    <xf numFmtId="0" fontId="0" fillId="0" borderId="0" xfId="0" applyFont="1"/>
    <xf numFmtId="0" fontId="12" fillId="3" borderId="0" xfId="0" applyFont="1" applyFill="1"/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/>
    </xf>
    <xf numFmtId="3" fontId="3" fillId="2" borderId="0" xfId="0" applyNumberFormat="1" applyFont="1" applyFill="1" applyBorder="1" applyAlignment="1"/>
    <xf numFmtId="3" fontId="3" fillId="2" borderId="0" xfId="0" applyNumberFormat="1" applyFont="1" applyFill="1" applyBorder="1" applyAlignment="1">
      <alignment horizontal="center"/>
    </xf>
    <xf numFmtId="166" fontId="3" fillId="2" borderId="0" xfId="1" applyNumberFormat="1" applyFont="1" applyFill="1"/>
    <xf numFmtId="3" fontId="2" fillId="2" borderId="0" xfId="0" applyNumberFormat="1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6" fontId="3" fillId="2" borderId="0" xfId="0" applyNumberFormat="1" applyFont="1" applyFill="1" applyBorder="1" applyAlignment="1">
      <alignment horizontal="center"/>
    </xf>
    <xf numFmtId="0" fontId="16" fillId="2" borderId="0" xfId="0" applyFont="1" applyFill="1" applyBorder="1"/>
    <xf numFmtId="169" fontId="2" fillId="2" borderId="0" xfId="2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/>
    <xf numFmtId="4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0" fontId="3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NumberFormat="1" applyFont="1" applyFill="1" applyBorder="1" applyAlignment="1">
      <alignment vertical="center" wrapText="1"/>
    </xf>
    <xf numFmtId="169" fontId="2" fillId="2" borderId="0" xfId="0" applyNumberFormat="1" applyFont="1" applyFill="1"/>
    <xf numFmtId="0" fontId="16" fillId="2" borderId="0" xfId="0" applyFont="1" applyFill="1"/>
    <xf numFmtId="169" fontId="3" fillId="2" borderId="0" xfId="2" applyNumberFormat="1" applyFont="1" applyFill="1" applyAlignment="1">
      <alignment horizontal="right"/>
    </xf>
    <xf numFmtId="169" fontId="3" fillId="2" borderId="0" xfId="0" applyNumberFormat="1" applyFont="1" applyFill="1" applyBorder="1"/>
    <xf numFmtId="0" fontId="3" fillId="2" borderId="0" xfId="0" applyNumberFormat="1" applyFont="1" applyFill="1" applyAlignment="1">
      <alignment wrapText="1"/>
    </xf>
    <xf numFmtId="0" fontId="3" fillId="2" borderId="0" xfId="0" applyNumberFormat="1" applyFont="1" applyFill="1" applyAlignment="1">
      <alignment horizontal="right" vertical="center" wrapText="1"/>
    </xf>
    <xf numFmtId="170" fontId="12" fillId="2" borderId="0" xfId="2" applyNumberFormat="1" applyFont="1" applyFill="1"/>
    <xf numFmtId="166" fontId="12" fillId="2" borderId="0" xfId="1" applyNumberFormat="1" applyFont="1" applyFill="1"/>
    <xf numFmtId="0" fontId="17" fillId="2" borderId="0" xfId="0" applyFont="1" applyFill="1"/>
    <xf numFmtId="0" fontId="17" fillId="0" borderId="0" xfId="0" applyFont="1"/>
    <xf numFmtId="0" fontId="16" fillId="2" borderId="1" xfId="0" applyFont="1" applyFill="1" applyBorder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Border="1" applyAlignment="1">
      <alignment horizontal="left" wrapText="1"/>
    </xf>
    <xf numFmtId="0" fontId="16" fillId="2" borderId="0" xfId="0" applyFont="1" applyFill="1" applyAlignment="1">
      <alignment horizontal="right" wrapText="1"/>
    </xf>
    <xf numFmtId="0" fontId="0" fillId="2" borderId="0" xfId="0" applyFill="1"/>
    <xf numFmtId="0" fontId="11" fillId="2" borderId="0" xfId="0" applyFont="1" applyFill="1" applyAlignment="1">
      <alignment horizontal="right"/>
    </xf>
    <xf numFmtId="0" fontId="11" fillId="2" borderId="0" xfId="0" applyFont="1" applyFill="1" applyBorder="1"/>
    <xf numFmtId="0" fontId="9" fillId="2" borderId="0" xfId="0" applyFont="1" applyFill="1" applyBorder="1"/>
    <xf numFmtId="0" fontId="11" fillId="2" borderId="1" xfId="0" applyFont="1" applyFill="1" applyBorder="1"/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17" fontId="9" fillId="2" borderId="2" xfId="0" applyNumberFormat="1" applyFont="1" applyFill="1" applyBorder="1" applyAlignment="1">
      <alignment vertical="center"/>
    </xf>
    <xf numFmtId="17" fontId="9" fillId="2" borderId="2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17" fontId="9" fillId="2" borderId="1" xfId="0" applyNumberFormat="1" applyFont="1" applyFill="1" applyBorder="1" applyAlignment="1">
      <alignment horizontal="right"/>
    </xf>
    <xf numFmtId="0" fontId="11" fillId="2" borderId="2" xfId="0" applyFont="1" applyFill="1" applyBorder="1" applyAlignment="1">
      <alignment horizontal="left" vertical="center"/>
    </xf>
    <xf numFmtId="3" fontId="11" fillId="2" borderId="0" xfId="2" applyNumberFormat="1" applyFont="1" applyFill="1" applyBorder="1" applyAlignment="1">
      <alignment horizontal="right" vertical="center"/>
    </xf>
    <xf numFmtId="3" fontId="11" fillId="2" borderId="2" xfId="2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3" fontId="11" fillId="2" borderId="1" xfId="0" applyNumberFormat="1" applyFont="1" applyFill="1" applyBorder="1"/>
    <xf numFmtId="166" fontId="11" fillId="2" borderId="0" xfId="1" applyNumberFormat="1" applyFont="1" applyFill="1" applyBorder="1"/>
    <xf numFmtId="166" fontId="11" fillId="2" borderId="0" xfId="1" applyNumberFormat="1" applyFont="1" applyFill="1" applyAlignment="1">
      <alignment horizontal="right"/>
    </xf>
    <xf numFmtId="166" fontId="11" fillId="2" borderId="0" xfId="1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 wrapText="1"/>
    </xf>
    <xf numFmtId="3" fontId="18" fillId="2" borderId="0" xfId="0" applyNumberFormat="1" applyFont="1" applyFill="1" applyBorder="1" applyAlignment="1">
      <alignment wrapText="1"/>
    </xf>
    <xf numFmtId="3" fontId="11" fillId="2" borderId="0" xfId="0" applyNumberFormat="1" applyFont="1" applyFill="1" applyAlignment="1">
      <alignment horizontal="right"/>
    </xf>
    <xf numFmtId="3" fontId="11" fillId="2" borderId="0" xfId="0" applyNumberFormat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right"/>
    </xf>
    <xf numFmtId="0" fontId="11" fillId="2" borderId="1" xfId="0" applyNumberFormat="1" applyFont="1" applyFill="1" applyBorder="1"/>
    <xf numFmtId="0" fontId="11" fillId="2" borderId="0" xfId="0" applyFont="1" applyFill="1" applyBorder="1" applyAlignment="1">
      <alignment horizontal="left"/>
    </xf>
    <xf numFmtId="169" fontId="11" fillId="2" borderId="0" xfId="2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169" fontId="6" fillId="2" borderId="0" xfId="0" applyNumberFormat="1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0" fontId="3" fillId="2" borderId="0" xfId="0" applyNumberFormat="1" applyFont="1" applyFill="1" applyAlignment="1">
      <alignment vertical="center" wrapText="1"/>
    </xf>
    <xf numFmtId="17" fontId="9" fillId="2" borderId="2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 wrapText="1"/>
    </xf>
    <xf numFmtId="0" fontId="0" fillId="2" borderId="0" xfId="0" applyFill="1" applyBorder="1"/>
    <xf numFmtId="0" fontId="7" fillId="2" borderId="0" xfId="0" applyFont="1" applyFill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wrapText="1"/>
    </xf>
    <xf numFmtId="3" fontId="0" fillId="2" borderId="0" xfId="0" applyNumberFormat="1" applyFill="1"/>
    <xf numFmtId="17" fontId="9" fillId="2" borderId="2" xfId="0" applyNumberFormat="1" applyFont="1" applyFill="1" applyBorder="1" applyAlignment="1">
      <alignment horizontal="right" vertical="center"/>
    </xf>
    <xf numFmtId="0" fontId="0" fillId="2" borderId="0" xfId="0" applyFill="1" applyBorder="1"/>
    <xf numFmtId="3" fontId="22" fillId="2" borderId="0" xfId="0" applyNumberFormat="1" applyFont="1" applyFill="1"/>
    <xf numFmtId="3" fontId="2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right"/>
    </xf>
    <xf numFmtId="166" fontId="3" fillId="2" borderId="2" xfId="1" applyNumberFormat="1" applyFont="1" applyFill="1" applyBorder="1" applyAlignment="1">
      <alignment horizontal="right"/>
    </xf>
    <xf numFmtId="166" fontId="3" fillId="2" borderId="0" xfId="1" applyNumberFormat="1" applyFont="1" applyFill="1" applyBorder="1" applyAlignment="1">
      <alignment horizontal="right" vertical="center"/>
    </xf>
    <xf numFmtId="166" fontId="3" fillId="2" borderId="0" xfId="1" applyNumberFormat="1" applyFont="1" applyFill="1" applyBorder="1" applyAlignment="1">
      <alignment horizontal="right" vertical="center" wrapText="1"/>
    </xf>
    <xf numFmtId="166" fontId="3" fillId="2" borderId="0" xfId="0" applyNumberFormat="1" applyFont="1" applyFill="1" applyBorder="1" applyAlignment="1">
      <alignment horizontal="right" vertical="center"/>
    </xf>
    <xf numFmtId="17" fontId="25" fillId="2" borderId="1" xfId="0" applyNumberFormat="1" applyFont="1" applyFill="1" applyBorder="1" applyAlignment="1">
      <alignment horizontal="right"/>
    </xf>
    <xf numFmtId="0" fontId="26" fillId="2" borderId="1" xfId="0" applyFont="1" applyFill="1" applyBorder="1"/>
    <xf numFmtId="166" fontId="26" fillId="2" borderId="0" xfId="1" applyNumberFormat="1" applyFont="1" applyFill="1" applyBorder="1" applyAlignment="1">
      <alignment vertical="center"/>
    </xf>
    <xf numFmtId="166" fontId="26" fillId="2" borderId="0" xfId="1" applyNumberFormat="1" applyFont="1" applyFill="1" applyBorder="1"/>
    <xf numFmtId="0" fontId="26" fillId="2" borderId="2" xfId="0" applyFont="1" applyFill="1" applyBorder="1"/>
    <xf numFmtId="166" fontId="26" fillId="2" borderId="0" xfId="0" applyNumberFormat="1" applyFont="1" applyFill="1" applyBorder="1" applyAlignment="1">
      <alignment horizontal="right"/>
    </xf>
    <xf numFmtId="3" fontId="10" fillId="0" borderId="0" xfId="0" applyNumberFormat="1" applyFont="1" applyFill="1"/>
    <xf numFmtId="3" fontId="4" fillId="0" borderId="0" xfId="0" applyNumberFormat="1" applyFont="1" applyFill="1"/>
    <xf numFmtId="0" fontId="4" fillId="0" borderId="0" xfId="0" applyFont="1" applyFill="1"/>
    <xf numFmtId="0" fontId="10" fillId="0" borderId="0" xfId="0" applyFont="1" applyFill="1"/>
    <xf numFmtId="3" fontId="4" fillId="0" borderId="0" xfId="0" applyNumberFormat="1" applyFont="1" applyFill="1" applyAlignment="1">
      <alignment horizontal="right"/>
    </xf>
    <xf numFmtId="0" fontId="4" fillId="0" borderId="1" xfId="0" applyFont="1" applyFill="1" applyBorder="1"/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/>
    <xf numFmtId="0" fontId="7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1" xfId="0" quotePrefix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Alignment="1">
      <alignment horizontal="right"/>
    </xf>
    <xf numFmtId="0" fontId="19" fillId="0" borderId="0" xfId="0" applyFont="1" applyFill="1"/>
    <xf numFmtId="0" fontId="19" fillId="0" borderId="0" xfId="0" applyFont="1" applyFill="1" applyBorder="1" applyAlignment="1">
      <alignment wrapText="1"/>
    </xf>
    <xf numFmtId="0" fontId="20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right" wrapText="1"/>
    </xf>
    <xf numFmtId="0" fontId="19" fillId="0" borderId="0" xfId="0" applyFont="1" applyFill="1" applyBorder="1" applyAlignment="1">
      <alignment horizontal="right"/>
    </xf>
    <xf numFmtId="0" fontId="20" fillId="0" borderId="0" xfId="0" applyFont="1" applyFill="1" applyAlignment="1">
      <alignment wrapText="1"/>
    </xf>
    <xf numFmtId="166" fontId="30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0" fontId="0" fillId="0" borderId="0" xfId="0" applyFill="1"/>
    <xf numFmtId="0" fontId="11" fillId="2" borderId="0" xfId="0" applyFont="1" applyFill="1" applyAlignment="1">
      <alignment horizontal="right" vertical="center" wrapText="1"/>
    </xf>
    <xf numFmtId="0" fontId="0" fillId="2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vertical="center"/>
    </xf>
    <xf numFmtId="3" fontId="27" fillId="0" borderId="0" xfId="0" applyNumberFormat="1" applyFont="1" applyFill="1" applyBorder="1" applyAlignment="1">
      <alignment horizontal="right" vertical="center"/>
    </xf>
    <xf numFmtId="166" fontId="27" fillId="0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32" fillId="2" borderId="2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vertical="center"/>
    </xf>
    <xf numFmtId="3" fontId="27" fillId="2" borderId="2" xfId="0" applyNumberFormat="1" applyFont="1" applyFill="1" applyBorder="1" applyAlignment="1">
      <alignment horizontal="right" vertical="center"/>
    </xf>
    <xf numFmtId="0" fontId="28" fillId="2" borderId="0" xfId="0" applyFont="1" applyFill="1" applyBorder="1" applyAlignment="1">
      <alignment vertical="center"/>
    </xf>
    <xf numFmtId="0" fontId="32" fillId="2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right" vertical="center"/>
    </xf>
    <xf numFmtId="0" fontId="27" fillId="2" borderId="1" xfId="0" applyFont="1" applyFill="1" applyBorder="1" applyAlignment="1">
      <alignment vertical="center"/>
    </xf>
    <xf numFmtId="3" fontId="31" fillId="2" borderId="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169" fontId="3" fillId="2" borderId="0" xfId="2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32" fillId="2" borderId="0" xfId="0" applyFont="1" applyFill="1" applyBorder="1" applyAlignment="1">
      <alignment horizontal="left" vertical="center"/>
    </xf>
    <xf numFmtId="3" fontId="27" fillId="2" borderId="0" xfId="0" applyNumberFormat="1" applyFont="1" applyFill="1" applyBorder="1" applyAlignment="1">
      <alignment horizontal="right" vertical="center"/>
    </xf>
    <xf numFmtId="3" fontId="27" fillId="2" borderId="1" xfId="0" applyNumberFormat="1" applyFont="1" applyFill="1" applyBorder="1" applyAlignment="1">
      <alignment horizontal="right" vertical="center"/>
    </xf>
    <xf numFmtId="166" fontId="27" fillId="2" borderId="1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/>
    </xf>
    <xf numFmtId="0" fontId="34" fillId="0" borderId="3" xfId="0" applyFont="1" applyFill="1" applyBorder="1" applyAlignment="1">
      <alignment horizontal="left" vertical="center"/>
    </xf>
    <xf numFmtId="3" fontId="35" fillId="0" borderId="3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/>
    <xf numFmtId="0" fontId="31" fillId="2" borderId="3" xfId="0" applyFont="1" applyFill="1" applyBorder="1" applyAlignment="1">
      <alignment horizontal="left" vertical="center"/>
    </xf>
    <xf numFmtId="0" fontId="27" fillId="2" borderId="2" xfId="0" applyFont="1" applyFill="1" applyBorder="1" applyAlignment="1">
      <alignment horizontal="left" vertical="center"/>
    </xf>
    <xf numFmtId="0" fontId="27" fillId="2" borderId="2" xfId="0" applyFont="1" applyFill="1" applyBorder="1" applyAlignment="1">
      <alignment vertical="center"/>
    </xf>
    <xf numFmtId="166" fontId="3" fillId="2" borderId="2" xfId="1" applyNumberFormat="1" applyFont="1" applyFill="1" applyBorder="1" applyAlignment="1">
      <alignment horizontal="right" vertical="center"/>
    </xf>
    <xf numFmtId="0" fontId="27" fillId="2" borderId="1" xfId="0" applyFont="1" applyFill="1" applyBorder="1" applyAlignment="1">
      <alignment horizontal="left" vertical="center"/>
    </xf>
    <xf numFmtId="3" fontId="11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69" fontId="2" fillId="2" borderId="0" xfId="2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38" fillId="2" borderId="1" xfId="0" applyFont="1" applyFill="1" applyBorder="1"/>
    <xf numFmtId="0" fontId="37" fillId="2" borderId="1" xfId="0" applyFont="1" applyFill="1" applyBorder="1"/>
    <xf numFmtId="0" fontId="36" fillId="0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3" fontId="3" fillId="2" borderId="0" xfId="1" applyNumberFormat="1" applyFont="1" applyFill="1" applyBorder="1"/>
    <xf numFmtId="3" fontId="3" fillId="2" borderId="0" xfId="1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vertical="center"/>
    </xf>
    <xf numFmtId="0" fontId="19" fillId="0" borderId="0" xfId="0" applyFont="1" applyFill="1" applyBorder="1"/>
    <xf numFmtId="169" fontId="9" fillId="0" borderId="2" xfId="2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169" fontId="11" fillId="0" borderId="0" xfId="2" applyNumberFormat="1" applyFont="1" applyFill="1" applyBorder="1" applyAlignment="1">
      <alignment horizontal="center"/>
    </xf>
    <xf numFmtId="169" fontId="9" fillId="0" borderId="0" xfId="2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 wrapText="1"/>
    </xf>
    <xf numFmtId="169" fontId="11" fillId="0" borderId="0" xfId="2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/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9" fillId="2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vertical="center" wrapText="1"/>
    </xf>
    <xf numFmtId="3" fontId="28" fillId="2" borderId="3" xfId="0" applyNumberFormat="1" applyFont="1" applyFill="1" applyBorder="1" applyAlignment="1">
      <alignment horizontal="right" vertical="center"/>
    </xf>
    <xf numFmtId="166" fontId="4" fillId="2" borderId="3" xfId="1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right" vertical="center"/>
    </xf>
    <xf numFmtId="17" fontId="14" fillId="2" borderId="2" xfId="0" applyNumberFormat="1" applyFont="1" applyFill="1" applyBorder="1" applyAlignment="1">
      <alignment horizontal="right" vertical="center"/>
    </xf>
    <xf numFmtId="17" fontId="14" fillId="2" borderId="2" xfId="0" applyNumberFormat="1" applyFont="1" applyFill="1" applyBorder="1" applyAlignment="1">
      <alignment horizontal="right"/>
    </xf>
    <xf numFmtId="17" fontId="14" fillId="2" borderId="2" xfId="0" applyNumberFormat="1" applyFont="1" applyFill="1" applyBorder="1" applyAlignment="1">
      <alignment vertical="center"/>
    </xf>
    <xf numFmtId="0" fontId="38" fillId="2" borderId="0" xfId="0" applyFont="1" applyFill="1" applyBorder="1" applyAlignment="1">
      <alignment horizontal="right" vertical="center"/>
    </xf>
    <xf numFmtId="0" fontId="14" fillId="2" borderId="0" xfId="0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right"/>
    </xf>
    <xf numFmtId="0" fontId="14" fillId="2" borderId="0" xfId="0" applyFont="1" applyFill="1" applyAlignment="1">
      <alignment horizontal="right"/>
    </xf>
    <xf numFmtId="17" fontId="14" fillId="2" borderId="0" xfId="0" applyNumberFormat="1" applyFont="1" applyFill="1" applyAlignment="1">
      <alignment horizontal="right"/>
    </xf>
    <xf numFmtId="17" fontId="14" fillId="2" borderId="2" xfId="0" quotePrefix="1" applyNumberFormat="1" applyFont="1" applyFill="1" applyBorder="1" applyAlignment="1">
      <alignment horizontal="right"/>
    </xf>
    <xf numFmtId="17" fontId="14" fillId="2" borderId="2" xfId="0" applyNumberFormat="1" applyFont="1" applyFill="1" applyBorder="1"/>
    <xf numFmtId="0" fontId="38" fillId="2" borderId="0" xfId="0" applyFont="1" applyFill="1" applyBorder="1"/>
    <xf numFmtId="0" fontId="9" fillId="2" borderId="2" xfId="0" applyFont="1" applyFill="1" applyBorder="1" applyAlignment="1">
      <alignment horizontal="left"/>
    </xf>
    <xf numFmtId="17" fontId="9" fillId="2" borderId="2" xfId="0" quotePrefix="1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/>
    <xf numFmtId="0" fontId="9" fillId="0" borderId="0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 vertical="center"/>
    </xf>
    <xf numFmtId="17" fontId="9" fillId="0" borderId="2" xfId="0" applyNumberFormat="1" applyFont="1" applyFill="1" applyBorder="1" applyAlignment="1">
      <alignment horizontal="center" vertical="center"/>
    </xf>
    <xf numFmtId="17" fontId="9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center"/>
    </xf>
    <xf numFmtId="17" fontId="9" fillId="0" borderId="0" xfId="0" applyNumberFormat="1" applyFont="1" applyFill="1" applyAlignment="1">
      <alignment horizontal="center" vertical="center"/>
    </xf>
    <xf numFmtId="17" fontId="9" fillId="2" borderId="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1" fontId="9" fillId="0" borderId="2" xfId="0" applyNumberFormat="1" applyFont="1" applyFill="1" applyBorder="1" applyAlignment="1">
      <alignment horizontal="center" vertical="center"/>
    </xf>
    <xf numFmtId="164" fontId="0" fillId="2" borderId="0" xfId="6" applyNumberFormat="1" applyFont="1" applyFill="1"/>
    <xf numFmtId="164" fontId="0" fillId="2" borderId="0" xfId="6" applyNumberFormat="1" applyFont="1" applyFill="1" applyBorder="1"/>
    <xf numFmtId="164" fontId="0" fillId="0" borderId="0" xfId="6" applyFont="1"/>
    <xf numFmtId="166" fontId="3" fillId="2" borderId="0" xfId="0" applyNumberFormat="1" applyFont="1" applyFill="1" applyBorder="1"/>
    <xf numFmtId="166" fontId="3" fillId="2" borderId="3" xfId="1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164" fontId="3" fillId="2" borderId="0" xfId="6" applyFont="1" applyFill="1" applyBorder="1"/>
    <xf numFmtId="167" fontId="39" fillId="2" borderId="1" xfId="0" applyNumberFormat="1" applyFont="1" applyFill="1" applyBorder="1" applyAlignment="1">
      <alignment vertical="center"/>
    </xf>
    <xf numFmtId="0" fontId="37" fillId="2" borderId="0" xfId="0" applyFont="1" applyFill="1" applyBorder="1" applyAlignment="1">
      <alignment horizontal="right"/>
    </xf>
    <xf numFmtId="3" fontId="4" fillId="2" borderId="0" xfId="0" applyNumberFormat="1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 shrinkToFit="1"/>
    </xf>
    <xf numFmtId="0" fontId="2" fillId="2" borderId="0" xfId="0" applyFont="1" applyFill="1" applyAlignment="1">
      <alignment horizontal="left" wrapText="1"/>
    </xf>
    <xf numFmtId="0" fontId="15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19" fillId="0" borderId="0" xfId="0" applyFont="1" applyFill="1" applyAlignment="1">
      <alignment horizontal="right"/>
    </xf>
  </cellXfs>
  <cellStyles count="7">
    <cellStyle name="Millares" xfId="1" builtinId="3"/>
    <cellStyle name="Millares [0]" xfId="6" builtinId="6"/>
    <cellStyle name="Normal" xfId="0" builtinId="0"/>
    <cellStyle name="Normal 2" xfId="3"/>
    <cellStyle name="Normal 3" xfId="4"/>
    <cellStyle name="Normal 7" xfId="5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393"/>
  <sheetViews>
    <sheetView showGridLines="0" zoomScale="50" zoomScaleNormal="50" workbookViewId="0">
      <pane xSplit="3" ySplit="5" topLeftCell="Z48" activePane="bottomRight" state="frozen"/>
      <selection pane="topRight" activeCell="D1" sqref="D1"/>
      <selection pane="bottomLeft" activeCell="A6" sqref="A6"/>
      <selection pane="bottomRight" activeCell="Z66" sqref="Z66:AF66"/>
    </sheetView>
  </sheetViews>
  <sheetFormatPr baseColWidth="10" defaultColWidth="11.3984375" defaultRowHeight="18" x14ac:dyDescent="0.55000000000000004"/>
  <cols>
    <col min="1" max="1" width="12.73046875" style="90" customWidth="1"/>
    <col min="2" max="2" width="84.1328125" style="90" customWidth="1"/>
    <col min="3" max="3" width="15.3984375" style="80" customWidth="1"/>
    <col min="4" max="4" width="17" style="80" bestFit="1" customWidth="1"/>
    <col min="5" max="5" width="17.59765625" style="80" bestFit="1" customWidth="1"/>
    <col min="6" max="6" width="18" style="80" bestFit="1" customWidth="1"/>
    <col min="7" max="7" width="17" style="80" bestFit="1" customWidth="1"/>
    <col min="8" max="9" width="18" style="80" bestFit="1" customWidth="1"/>
    <col min="10" max="10" width="17" style="80" bestFit="1" customWidth="1"/>
    <col min="11" max="12" width="18" style="80" bestFit="1" customWidth="1"/>
    <col min="13" max="13" width="18.59765625" style="80" bestFit="1" customWidth="1"/>
    <col min="14" max="14" width="18" style="80" bestFit="1" customWidth="1"/>
    <col min="15" max="15" width="18.59765625" style="79" bestFit="1" customWidth="1"/>
    <col min="16" max="16" width="18" style="80" bestFit="1" customWidth="1"/>
    <col min="17" max="19" width="18.59765625" style="80" bestFit="1" customWidth="1"/>
    <col min="20" max="20" width="19.3984375" style="80" bestFit="1" customWidth="1"/>
    <col min="21" max="21" width="19.86328125" style="80" bestFit="1" customWidth="1"/>
    <col min="22" max="22" width="19.3984375" style="80" bestFit="1" customWidth="1"/>
    <col min="23" max="23" width="18.86328125" style="80" bestFit="1" customWidth="1"/>
    <col min="24" max="24" width="20.73046875" style="80" bestFit="1" customWidth="1"/>
    <col min="25" max="25" width="19.3984375" style="80" bestFit="1" customWidth="1"/>
    <col min="26" max="26" width="19.3984375" style="73" bestFit="1" customWidth="1"/>
    <col min="27" max="27" width="18.86328125" style="73" bestFit="1" customWidth="1"/>
    <col min="28" max="28" width="20.265625" style="89" customWidth="1"/>
    <col min="29" max="31" width="21" style="89" customWidth="1"/>
    <col min="32" max="32" width="20.3984375" style="89" bestFit="1" customWidth="1"/>
    <col min="33" max="16384" width="11.3984375" style="89"/>
  </cols>
  <sheetData>
    <row r="1" spans="1:32" s="6" customFormat="1" x14ac:dyDescent="0.55000000000000004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/>
      <c r="AA1" s="5"/>
    </row>
    <row r="2" spans="1:32" s="6" customFormat="1" ht="18.399999999999999" x14ac:dyDescent="0.55000000000000004">
      <c r="A2" s="2" t="s">
        <v>1</v>
      </c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7"/>
      <c r="U2" s="7"/>
      <c r="V2" s="7"/>
      <c r="W2" s="7"/>
      <c r="X2" s="7"/>
      <c r="Y2" s="4"/>
      <c r="Z2" s="5"/>
      <c r="AA2" s="5"/>
    </row>
    <row r="3" spans="1:32" s="12" customFormat="1" x14ac:dyDescent="0.55000000000000004">
      <c r="A3" s="5"/>
      <c r="B3" s="5"/>
      <c r="C3" s="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32" s="320" customFormat="1" ht="23.25" x14ac:dyDescent="0.45">
      <c r="A4" s="316"/>
      <c r="B4" s="316"/>
      <c r="C4" s="316"/>
      <c r="D4" s="316">
        <v>1991</v>
      </c>
      <c r="E4" s="316">
        <v>1992</v>
      </c>
      <c r="F4" s="316">
        <v>1993</v>
      </c>
      <c r="G4" s="316">
        <v>1994</v>
      </c>
      <c r="H4" s="316">
        <v>1995</v>
      </c>
      <c r="I4" s="316">
        <v>1996</v>
      </c>
      <c r="J4" s="316">
        <v>1997</v>
      </c>
      <c r="K4" s="316">
        <v>1998</v>
      </c>
      <c r="L4" s="316">
        <v>1999</v>
      </c>
      <c r="M4" s="316">
        <v>2000</v>
      </c>
      <c r="N4" s="316">
        <v>2001</v>
      </c>
      <c r="O4" s="316">
        <v>2002</v>
      </c>
      <c r="P4" s="316">
        <v>2003</v>
      </c>
      <c r="Q4" s="316">
        <v>2004</v>
      </c>
      <c r="R4" s="316">
        <v>2005</v>
      </c>
      <c r="S4" s="316">
        <v>2006</v>
      </c>
      <c r="T4" s="316">
        <v>2007</v>
      </c>
      <c r="U4" s="316">
        <v>2008</v>
      </c>
      <c r="V4" s="316">
        <v>2009</v>
      </c>
      <c r="W4" s="316">
        <v>2010</v>
      </c>
      <c r="X4" s="316">
        <v>2011</v>
      </c>
      <c r="Y4" s="316">
        <v>2012</v>
      </c>
      <c r="Z4" s="316">
        <v>2013</v>
      </c>
      <c r="AA4" s="316">
        <v>2014</v>
      </c>
      <c r="AB4" s="316">
        <v>2015</v>
      </c>
      <c r="AC4" s="316">
        <v>2016</v>
      </c>
      <c r="AD4" s="316">
        <v>2017</v>
      </c>
      <c r="AE4" s="316">
        <v>2018</v>
      </c>
      <c r="AF4" s="316">
        <v>2019</v>
      </c>
    </row>
    <row r="5" spans="1:32" s="12" customFormat="1" ht="11.25" customHeight="1" x14ac:dyDescent="0.6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5"/>
      <c r="AB5" s="143"/>
    </row>
    <row r="6" spans="1:32" s="20" customFormat="1" x14ac:dyDescent="0.55000000000000004">
      <c r="A6" s="2" t="s">
        <v>2</v>
      </c>
      <c r="B6" s="2"/>
      <c r="C6" s="19" t="s">
        <v>3</v>
      </c>
      <c r="D6" s="17">
        <v>490654.44744941127</v>
      </c>
      <c r="E6" s="17">
        <v>513033.85271000117</v>
      </c>
      <c r="F6" s="17">
        <v>589885.71712666657</v>
      </c>
      <c r="G6" s="17">
        <v>591174.01767714415</v>
      </c>
      <c r="H6" s="17">
        <v>597264.25483692344</v>
      </c>
      <c r="I6" s="17">
        <v>565615.97631666623</v>
      </c>
      <c r="J6" s="17">
        <v>556169.04299329035</v>
      </c>
      <c r="K6" s="17">
        <v>544887.19822248491</v>
      </c>
      <c r="L6" s="17">
        <v>514414.1424343707</v>
      </c>
      <c r="M6" s="17">
        <v>513553.42581404187</v>
      </c>
      <c r="N6" s="17">
        <v>478525.35471912753</v>
      </c>
      <c r="O6" s="17">
        <v>458243.44809985813</v>
      </c>
      <c r="P6" s="17">
        <v>616811.42997360602</v>
      </c>
      <c r="Q6" s="17">
        <v>995524.874041982</v>
      </c>
      <c r="R6" s="17">
        <v>1364448.2828372382</v>
      </c>
      <c r="S6" s="17">
        <v>1317574.6163133315</v>
      </c>
      <c r="T6" s="17">
        <v>1704558.6770609112</v>
      </c>
      <c r="U6" s="17">
        <v>2768095.1484055799</v>
      </c>
      <c r="V6" s="17">
        <v>4337895.4122505272</v>
      </c>
      <c r="W6" s="17">
        <v>7889100.3009719299</v>
      </c>
      <c r="X6" s="18">
        <v>11200997.857630132</v>
      </c>
      <c r="Y6" s="17">
        <v>13015967.154398128</v>
      </c>
      <c r="Z6" s="17">
        <v>15285636.466515291</v>
      </c>
      <c r="AA6" s="17">
        <v>18681365.499328416</v>
      </c>
      <c r="AB6" s="17">
        <v>22523187.770565696</v>
      </c>
      <c r="AC6" s="17">
        <v>29317722.872309901</v>
      </c>
      <c r="AD6" s="17">
        <v>34965836.849151753</v>
      </c>
      <c r="AE6" s="17">
        <v>39186491.531536005</v>
      </c>
      <c r="AF6" s="17">
        <v>43997026.849061869</v>
      </c>
    </row>
    <row r="7" spans="1:32" s="12" customFormat="1" x14ac:dyDescent="0.55000000000000004">
      <c r="A7" s="21"/>
      <c r="B7" s="21" t="s">
        <v>4</v>
      </c>
      <c r="C7" s="5"/>
      <c r="D7" s="22">
        <v>359185.65942941181</v>
      </c>
      <c r="E7" s="22">
        <v>412566.82774000004</v>
      </c>
      <c r="F7" s="22">
        <v>478031.04916666663</v>
      </c>
      <c r="G7" s="22">
        <v>497313.65509714285</v>
      </c>
      <c r="H7" s="22">
        <v>504812.62212692306</v>
      </c>
      <c r="I7" s="22">
        <v>500712.51890666666</v>
      </c>
      <c r="J7" s="22">
        <v>492077.53599270142</v>
      </c>
      <c r="K7" s="22">
        <v>470675.76779858442</v>
      </c>
      <c r="L7" s="22">
        <v>438959.67324222223</v>
      </c>
      <c r="M7" s="22">
        <v>412473.16005000001</v>
      </c>
      <c r="N7" s="22">
        <v>375911.70939907018</v>
      </c>
      <c r="O7" s="22">
        <v>335065.0452658534</v>
      </c>
      <c r="P7" s="22">
        <v>284973.24126456294</v>
      </c>
      <c r="Q7" s="22">
        <v>235659.08774168292</v>
      </c>
      <c r="R7" s="22">
        <v>185703.62328393958</v>
      </c>
      <c r="S7" s="22">
        <v>127282.51713548148</v>
      </c>
      <c r="T7" s="22">
        <v>68770.196073455518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/>
    </row>
    <row r="8" spans="1:32" s="12" customFormat="1" x14ac:dyDescent="0.55000000000000004">
      <c r="A8" s="21"/>
      <c r="B8" s="21" t="s">
        <v>5</v>
      </c>
      <c r="C8" s="5"/>
      <c r="D8" s="22"/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272295</v>
      </c>
      <c r="X8" s="22">
        <v>434345</v>
      </c>
      <c r="Y8" s="23">
        <v>434345</v>
      </c>
      <c r="Z8" s="23">
        <v>434345</v>
      </c>
      <c r="AA8" s="23">
        <v>434345</v>
      </c>
      <c r="AB8" s="23">
        <v>464147.72328282421</v>
      </c>
      <c r="AC8" s="23">
        <v>434345</v>
      </c>
      <c r="AD8" s="23">
        <v>434345</v>
      </c>
      <c r="AE8" s="23">
        <v>434345.00000263419</v>
      </c>
      <c r="AF8" s="23">
        <v>380480.5</v>
      </c>
    </row>
    <row r="9" spans="1:32" s="12" customFormat="1" x14ac:dyDescent="0.55000000000000004">
      <c r="A9" s="21"/>
      <c r="B9" s="21" t="s">
        <v>6</v>
      </c>
      <c r="C9" s="5"/>
      <c r="D9" s="22">
        <v>131468.78801999945</v>
      </c>
      <c r="E9" s="22">
        <v>100467.02497000113</v>
      </c>
      <c r="F9" s="22">
        <v>111854.66795999993</v>
      </c>
      <c r="G9" s="22">
        <v>93860.362580001296</v>
      </c>
      <c r="H9" s="22">
        <v>92451.632710000384</v>
      </c>
      <c r="I9" s="22">
        <v>64903.457409999566</v>
      </c>
      <c r="J9" s="22">
        <v>64091.507000588928</v>
      </c>
      <c r="K9" s="22">
        <v>74211.430423900485</v>
      </c>
      <c r="L9" s="22">
        <v>75454.469192148477</v>
      </c>
      <c r="M9" s="22">
        <v>101080.26576404186</v>
      </c>
      <c r="N9" s="22">
        <v>102613.64532005735</v>
      </c>
      <c r="O9" s="22">
        <v>123178.40283400472</v>
      </c>
      <c r="P9" s="22">
        <v>331838.18870904308</v>
      </c>
      <c r="Q9" s="22">
        <v>759865.78630029911</v>
      </c>
      <c r="R9" s="22">
        <v>1178744.6595532985</v>
      </c>
      <c r="S9" s="22">
        <v>1190292.0991778499</v>
      </c>
      <c r="T9" s="22">
        <v>1635788.4809874557</v>
      </c>
      <c r="U9" s="22">
        <v>2768095.1484055799</v>
      </c>
      <c r="V9" s="22">
        <v>4337895.4122505272</v>
      </c>
      <c r="W9" s="22">
        <v>7616805.3009719299</v>
      </c>
      <c r="X9" s="22">
        <v>10766652.857630132</v>
      </c>
      <c r="Y9" s="11">
        <v>12581622.154398128</v>
      </c>
      <c r="Z9" s="11">
        <v>14851291.466515291</v>
      </c>
      <c r="AA9" s="11">
        <v>18247020.499328416</v>
      </c>
      <c r="AB9" s="23">
        <v>22059040.047282871</v>
      </c>
      <c r="AC9" s="23">
        <v>28883377.872309901</v>
      </c>
      <c r="AD9" s="23">
        <v>34531491.849151753</v>
      </c>
      <c r="AE9" s="23">
        <v>38752146.531533368</v>
      </c>
      <c r="AF9" s="23">
        <v>43616546.349061869</v>
      </c>
    </row>
    <row r="10" spans="1:32" s="12" customFormat="1" x14ac:dyDescent="0.55000000000000004">
      <c r="A10" s="21"/>
      <c r="B10" s="21"/>
      <c r="C10" s="5"/>
      <c r="D10" s="1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s="20" customFormat="1" x14ac:dyDescent="0.55000000000000004">
      <c r="A11" s="2" t="s">
        <v>7</v>
      </c>
      <c r="B11" s="2"/>
      <c r="C11" s="19" t="s">
        <v>3</v>
      </c>
      <c r="D11" s="17">
        <v>1197804.6572169797</v>
      </c>
      <c r="E11" s="17">
        <v>1668617.2955289921</v>
      </c>
      <c r="F11" s="17">
        <v>1850862.5570073463</v>
      </c>
      <c r="G11" s="17">
        <v>2192366.4733419595</v>
      </c>
      <c r="H11" s="17">
        <v>2436638.5049999999</v>
      </c>
      <c r="I11" s="17">
        <v>2563601.1839999999</v>
      </c>
      <c r="J11" s="17">
        <v>2667317.767</v>
      </c>
      <c r="K11" s="17">
        <v>2729586.2602285799</v>
      </c>
      <c r="L11" s="17">
        <v>3066134.5219999999</v>
      </c>
      <c r="M11" s="17">
        <v>3159348.1846400001</v>
      </c>
      <c r="N11" s="17">
        <v>3199549.8607999999</v>
      </c>
      <c r="O11" s="17">
        <v>3282336.02776</v>
      </c>
      <c r="P11" s="17">
        <v>3035877.0053600003</v>
      </c>
      <c r="Q11" s="17">
        <v>3319806.4473899999</v>
      </c>
      <c r="R11" s="17">
        <v>3871122.46441</v>
      </c>
      <c r="S11" s="17">
        <v>3989793.2060429999</v>
      </c>
      <c r="T11" s="17">
        <v>4699393.6641819999</v>
      </c>
      <c r="U11" s="17">
        <v>5333180.9282660019</v>
      </c>
      <c r="V11" s="17">
        <v>5850344.1735509997</v>
      </c>
      <c r="W11" s="17">
        <v>6885997.4476230005</v>
      </c>
      <c r="X11" s="17">
        <v>9406367.1337790005</v>
      </c>
      <c r="Y11" s="17">
        <v>9298488.4899749998</v>
      </c>
      <c r="Z11" s="17">
        <v>9000392.2098040003</v>
      </c>
      <c r="AA11" s="17">
        <v>9151137.1879980005</v>
      </c>
      <c r="AB11" s="17">
        <v>10782887.238787999</v>
      </c>
      <c r="AC11" s="17">
        <v>12236987.846518001</v>
      </c>
      <c r="AD11" s="17">
        <v>13072668.323635001</v>
      </c>
      <c r="AE11" s="17">
        <v>14483242.413609</v>
      </c>
      <c r="AF11" s="17">
        <v>16063376.264923001</v>
      </c>
    </row>
    <row r="12" spans="1:32" s="12" customFormat="1" x14ac:dyDescent="0.55000000000000004">
      <c r="A12" s="5"/>
      <c r="B12" s="5" t="s">
        <v>8</v>
      </c>
      <c r="C12" s="5"/>
      <c r="D12" s="22">
        <v>997318.43584855867</v>
      </c>
      <c r="E12" s="22">
        <v>1454943.4350000001</v>
      </c>
      <c r="F12" s="22">
        <v>1678663.3160000001</v>
      </c>
      <c r="G12" s="22">
        <v>2017050.6070000001</v>
      </c>
      <c r="H12" s="22">
        <v>2209643.9079999998</v>
      </c>
      <c r="I12" s="22">
        <v>2301769.4849999999</v>
      </c>
      <c r="J12" s="22">
        <v>2408883.7659999998</v>
      </c>
      <c r="K12" s="22">
        <v>2390920.0589999999</v>
      </c>
      <c r="L12" s="22">
        <v>2676033.963</v>
      </c>
      <c r="M12" s="22">
        <v>2936941.179</v>
      </c>
      <c r="N12" s="22">
        <v>3029239.6910000001</v>
      </c>
      <c r="O12" s="22">
        <v>3069108.4950000001</v>
      </c>
      <c r="P12" s="22">
        <v>2880978.6570000001</v>
      </c>
      <c r="Q12" s="22">
        <v>3149280.56</v>
      </c>
      <c r="R12" s="22">
        <v>3683345.588</v>
      </c>
      <c r="S12" s="22">
        <v>3884457.8526329999</v>
      </c>
      <c r="T12" s="22">
        <v>4569732.5969219999</v>
      </c>
      <c r="U12" s="22">
        <v>5210213.8312260015</v>
      </c>
      <c r="V12" s="22">
        <v>5736367.2564709997</v>
      </c>
      <c r="W12" s="22">
        <v>6884774.6476230007</v>
      </c>
      <c r="X12" s="22">
        <v>9406293.1337790005</v>
      </c>
      <c r="Y12" s="23">
        <v>9298488.4899749998</v>
      </c>
      <c r="Z12" s="23">
        <v>9000392.2098040003</v>
      </c>
      <c r="AA12" s="23">
        <v>9151137.1879980005</v>
      </c>
      <c r="AB12" s="23">
        <v>10778887.238787999</v>
      </c>
      <c r="AC12" s="23">
        <v>12236987.846518001</v>
      </c>
      <c r="AD12" s="23">
        <v>13072668.323635001</v>
      </c>
      <c r="AE12" s="23">
        <v>14483242.413609</v>
      </c>
      <c r="AF12" s="23">
        <v>16063376.264923001</v>
      </c>
    </row>
    <row r="13" spans="1:32" s="12" customFormat="1" x14ac:dyDescent="0.55000000000000004">
      <c r="A13" s="21"/>
      <c r="B13" s="21" t="s">
        <v>9</v>
      </c>
      <c r="C13" s="5"/>
      <c r="D13" s="22">
        <v>92219.501401000016</v>
      </c>
      <c r="E13" s="22">
        <v>86849.513819999978</v>
      </c>
      <c r="F13" s="22">
        <v>114652.952561</v>
      </c>
      <c r="G13" s="22">
        <v>119693.819814</v>
      </c>
      <c r="H13" s="22">
        <v>110712.37153299998</v>
      </c>
      <c r="I13" s="22">
        <v>111934.88238900001</v>
      </c>
      <c r="J13" s="22">
        <v>113988.97122499999</v>
      </c>
      <c r="K13" s="22">
        <v>114471.34696199998</v>
      </c>
      <c r="L13" s="22">
        <v>76017.219066999998</v>
      </c>
      <c r="M13" s="22">
        <v>199275.42232599997</v>
      </c>
      <c r="N13" s="22">
        <v>278391.87737300002</v>
      </c>
      <c r="O13" s="22">
        <v>129422.39408899999</v>
      </c>
      <c r="P13" s="22">
        <v>3031.8878940000004</v>
      </c>
      <c r="Q13" s="22">
        <v>2541.6155389999913</v>
      </c>
      <c r="R13" s="22">
        <v>174.53174100000268</v>
      </c>
      <c r="S13" s="22">
        <v>817.55008300000043</v>
      </c>
      <c r="T13" s="22">
        <v>282.34393500001107</v>
      </c>
      <c r="U13" s="22">
        <v>32.108967000002039</v>
      </c>
      <c r="V13" s="22">
        <v>17198.895080999995</v>
      </c>
      <c r="W13" s="22">
        <v>69091.284771999999</v>
      </c>
      <c r="X13" s="22">
        <v>125981.435015</v>
      </c>
      <c r="Y13" s="22">
        <v>158330.14654699998</v>
      </c>
      <c r="Z13" s="22">
        <v>200952.218631</v>
      </c>
      <c r="AA13" s="22">
        <v>1117976.6576750001</v>
      </c>
      <c r="AB13" s="22">
        <v>296688.953874</v>
      </c>
      <c r="AC13" s="22">
        <v>463976.20406099997</v>
      </c>
      <c r="AD13" s="22">
        <v>0</v>
      </c>
      <c r="AE13" s="22">
        <v>0</v>
      </c>
      <c r="AF13" s="22">
        <v>0</v>
      </c>
    </row>
    <row r="14" spans="1:32" s="12" customFormat="1" x14ac:dyDescent="0.55000000000000004">
      <c r="A14" s="21"/>
      <c r="B14" s="21" t="s">
        <v>10</v>
      </c>
      <c r="C14" s="5"/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79928.195108</v>
      </c>
      <c r="O14" s="22">
        <v>205583.90801099999</v>
      </c>
      <c r="P14" s="22">
        <v>79479.86232700001</v>
      </c>
      <c r="Q14" s="22">
        <v>71530.450500000006</v>
      </c>
      <c r="R14" s="22">
        <v>204533.44415</v>
      </c>
      <c r="S14" s="22">
        <v>90669.247499999998</v>
      </c>
      <c r="T14" s="22">
        <v>107337.80260000001</v>
      </c>
      <c r="U14" s="22">
        <v>144663.51130000001</v>
      </c>
      <c r="V14" s="22">
        <v>129185.15609999999</v>
      </c>
      <c r="W14" s="22">
        <v>135775.81639999998</v>
      </c>
      <c r="X14" s="22">
        <v>444857.52600000007</v>
      </c>
      <c r="Y14" s="293">
        <v>474926.5149619375</v>
      </c>
      <c r="Z14" s="293">
        <v>444215.94414000004</v>
      </c>
      <c r="AA14" s="293">
        <v>58380.541649999999</v>
      </c>
      <c r="AB14" s="293">
        <v>10365</v>
      </c>
      <c r="AC14" s="293">
        <v>395199.62170999998</v>
      </c>
      <c r="AD14" s="293">
        <v>437030</v>
      </c>
      <c r="AE14" s="293">
        <v>363229.52581999998</v>
      </c>
      <c r="AF14" s="293">
        <v>152096.12472000002</v>
      </c>
    </row>
    <row r="15" spans="1:32" s="12" customFormat="1" x14ac:dyDescent="0.55000000000000004">
      <c r="A15" s="21"/>
      <c r="B15" s="21" t="s">
        <v>11</v>
      </c>
      <c r="C15" s="5"/>
      <c r="D15" s="22">
        <v>905098.9344475586</v>
      </c>
      <c r="E15" s="22">
        <v>1368093.9211800001</v>
      </c>
      <c r="F15" s="22">
        <v>1564010.3634390002</v>
      </c>
      <c r="G15" s="22">
        <v>1897356.787186</v>
      </c>
      <c r="H15" s="22">
        <v>2098931.5364669999</v>
      </c>
      <c r="I15" s="22">
        <v>2189834.6026109997</v>
      </c>
      <c r="J15" s="22">
        <v>2294894.7947749998</v>
      </c>
      <c r="K15" s="22">
        <v>2276448.7120380001</v>
      </c>
      <c r="L15" s="22">
        <v>2600016.7439330001</v>
      </c>
      <c r="M15" s="22">
        <v>2737665.7566740001</v>
      </c>
      <c r="N15" s="22">
        <v>2670919.6185189998</v>
      </c>
      <c r="O15" s="22">
        <v>2734102.1929000001</v>
      </c>
      <c r="P15" s="22">
        <v>2798466.9067790001</v>
      </c>
      <c r="Q15" s="22">
        <v>3075208.4939610003</v>
      </c>
      <c r="R15" s="22">
        <v>3478637.6121090003</v>
      </c>
      <c r="S15" s="22">
        <v>3792971.0550499996</v>
      </c>
      <c r="T15" s="22">
        <v>4462112.4503870001</v>
      </c>
      <c r="U15" s="22">
        <v>5065518.2109590014</v>
      </c>
      <c r="V15" s="22">
        <v>5589983.205289999</v>
      </c>
      <c r="W15" s="22">
        <v>6679907.5464510005</v>
      </c>
      <c r="X15" s="22">
        <v>8835454.1727639996</v>
      </c>
      <c r="Y15" s="22">
        <v>8665231.8284660615</v>
      </c>
      <c r="Z15" s="22">
        <v>8355224.0470330007</v>
      </c>
      <c r="AA15" s="22">
        <v>7974779.9886730006</v>
      </c>
      <c r="AB15" s="22">
        <v>10471833.284914</v>
      </c>
      <c r="AC15" s="22">
        <v>11377812.020747</v>
      </c>
      <c r="AD15" s="22">
        <v>12635638.323635001</v>
      </c>
      <c r="AE15" s="22">
        <v>14120012.887789</v>
      </c>
      <c r="AF15" s="22">
        <v>15911280.140203001</v>
      </c>
    </row>
    <row r="16" spans="1:32" s="12" customFormat="1" x14ac:dyDescent="0.55000000000000004">
      <c r="A16" s="21"/>
      <c r="B16" s="26" t="s">
        <v>12</v>
      </c>
      <c r="C16" s="5"/>
      <c r="D16" s="22">
        <v>200486.22136842104</v>
      </c>
      <c r="E16" s="22">
        <v>213673.86052899199</v>
      </c>
      <c r="F16" s="22">
        <v>172199.24100734619</v>
      </c>
      <c r="G16" s="22">
        <v>175315.86634195934</v>
      </c>
      <c r="H16" s="22">
        <v>226994.59699999998</v>
      </c>
      <c r="I16" s="22">
        <v>261831.69899999999</v>
      </c>
      <c r="J16" s="22">
        <v>258434.00099999999</v>
      </c>
      <c r="K16" s="22">
        <v>338666.20122857997</v>
      </c>
      <c r="L16" s="22">
        <v>390100.55900000001</v>
      </c>
      <c r="M16" s="22">
        <v>222407.00563999999</v>
      </c>
      <c r="N16" s="22">
        <v>170310.16979999997</v>
      </c>
      <c r="O16" s="22">
        <v>213227.53275999997</v>
      </c>
      <c r="P16" s="22">
        <v>154898.34836</v>
      </c>
      <c r="Q16" s="22">
        <v>170525.88739000002</v>
      </c>
      <c r="R16" s="22">
        <v>187776.87641</v>
      </c>
      <c r="S16" s="22">
        <v>105335.35341</v>
      </c>
      <c r="T16" s="22">
        <v>129661.06726000001</v>
      </c>
      <c r="U16" s="22">
        <v>122967.09704000001</v>
      </c>
      <c r="V16" s="22">
        <v>113976.91708</v>
      </c>
      <c r="W16" s="22">
        <v>1222.8</v>
      </c>
      <c r="X16" s="22">
        <v>74</v>
      </c>
      <c r="Y16" s="5">
        <v>0</v>
      </c>
      <c r="Z16" s="5">
        <v>0</v>
      </c>
      <c r="AA16" s="5">
        <v>0</v>
      </c>
      <c r="AB16" s="5">
        <v>4000</v>
      </c>
      <c r="AC16" s="5">
        <v>0</v>
      </c>
      <c r="AD16" s="5">
        <v>0</v>
      </c>
      <c r="AE16" s="5">
        <v>0</v>
      </c>
      <c r="AF16" s="5">
        <v>0</v>
      </c>
    </row>
    <row r="17" spans="1:32" s="12" customFormat="1" x14ac:dyDescent="0.55000000000000004">
      <c r="A17" s="21"/>
      <c r="B17" s="21"/>
      <c r="C17" s="5"/>
      <c r="D17" s="13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s="20" customFormat="1" x14ac:dyDescent="0.55000000000000004">
      <c r="A18" s="2" t="s">
        <v>13</v>
      </c>
      <c r="B18" s="2"/>
      <c r="C18" s="19" t="s">
        <v>3</v>
      </c>
      <c r="D18" s="17">
        <v>-707150.20976756839</v>
      </c>
      <c r="E18" s="17">
        <v>-1155583.4428189909</v>
      </c>
      <c r="F18" s="17">
        <v>-1260976.8398806797</v>
      </c>
      <c r="G18" s="17">
        <v>-1601192.4556648154</v>
      </c>
      <c r="H18" s="17">
        <v>-1839374.2501630764</v>
      </c>
      <c r="I18" s="17">
        <v>-1997985.2076833337</v>
      </c>
      <c r="J18" s="17">
        <v>-2111148.7240067096</v>
      </c>
      <c r="K18" s="17">
        <v>-2184699.062006095</v>
      </c>
      <c r="L18" s="17">
        <v>-2551720.3795656292</v>
      </c>
      <c r="M18" s="17">
        <v>-2645794.7588259582</v>
      </c>
      <c r="N18" s="17">
        <v>-2721024.5060808724</v>
      </c>
      <c r="O18" s="17">
        <v>-2824092.5796601418</v>
      </c>
      <c r="P18" s="17">
        <v>-2419065.5753863943</v>
      </c>
      <c r="Q18" s="17">
        <v>-2324281.5733480179</v>
      </c>
      <c r="R18" s="17">
        <v>-2506674.1815727619</v>
      </c>
      <c r="S18" s="17">
        <v>-2672218.5897296686</v>
      </c>
      <c r="T18" s="17">
        <v>-2994834.9871210884</v>
      </c>
      <c r="U18" s="17">
        <v>-2565085.779860422</v>
      </c>
      <c r="V18" s="17">
        <v>-1512448.7613004725</v>
      </c>
      <c r="W18" s="17">
        <v>1003102.8533489294</v>
      </c>
      <c r="X18" s="17">
        <v>1794630.7238511313</v>
      </c>
      <c r="Y18" s="17">
        <v>3717478.6644231286</v>
      </c>
      <c r="Z18" s="17">
        <v>6285244.2567112911</v>
      </c>
      <c r="AA18" s="17">
        <v>9530228.3113304153</v>
      </c>
      <c r="AB18" s="17">
        <v>11740300.531777697</v>
      </c>
      <c r="AC18" s="17">
        <v>17080735.025791898</v>
      </c>
      <c r="AD18" s="17">
        <v>21893168.525516752</v>
      </c>
      <c r="AE18" s="17">
        <v>24703249.117927007</v>
      </c>
      <c r="AF18" s="17">
        <v>27933650.58413887</v>
      </c>
    </row>
    <row r="19" spans="1:32" s="12" customFormat="1" x14ac:dyDescent="0.55000000000000004">
      <c r="A19" s="5"/>
      <c r="B19" s="5"/>
      <c r="C19" s="5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5"/>
      <c r="Z19" s="5"/>
      <c r="AA19" s="5"/>
      <c r="AB19" s="5"/>
      <c r="AC19" s="5"/>
      <c r="AD19" s="5"/>
      <c r="AE19" s="5"/>
      <c r="AF19" s="5"/>
    </row>
    <row r="20" spans="1:32" s="20" customFormat="1" x14ac:dyDescent="0.55000000000000004">
      <c r="A20" s="57" t="s">
        <v>14</v>
      </c>
      <c r="B20" s="57"/>
      <c r="C20" s="57" t="s">
        <v>15</v>
      </c>
      <c r="D20" s="27">
        <v>11861.208644021248</v>
      </c>
      <c r="E20" s="27">
        <v>12043.503333058627</v>
      </c>
      <c r="F20" s="27">
        <v>11706.229840586097</v>
      </c>
      <c r="G20" s="27">
        <v>12034.592838020948</v>
      </c>
      <c r="H20" s="27">
        <v>10967.762160991584</v>
      </c>
      <c r="I20" s="27">
        <v>9786.241556417941</v>
      </c>
      <c r="J20" s="27">
        <v>9180.7646150647961</v>
      </c>
      <c r="K20" s="27">
        <v>8501.2174124649591</v>
      </c>
      <c r="L20" s="27">
        <v>8702.2167938135644</v>
      </c>
      <c r="M20" s="27">
        <v>8793.5364163090453</v>
      </c>
      <c r="N20" s="27">
        <v>9199.6404583051044</v>
      </c>
      <c r="O20" s="27">
        <v>9584.8475767641576</v>
      </c>
      <c r="P20" s="27">
        <v>10066.364851685676</v>
      </c>
      <c r="Q20" s="27">
        <v>9348.0534594703986</v>
      </c>
      <c r="R20" s="27">
        <v>6719.8904000004613</v>
      </c>
      <c r="S20" s="27">
        <v>5201.0057416157597</v>
      </c>
      <c r="T20" s="27">
        <v>3656.1600540866834</v>
      </c>
      <c r="U20" s="27">
        <v>2934.9434870128653</v>
      </c>
      <c r="V20" s="27">
        <v>2530.1183899764501</v>
      </c>
      <c r="W20" s="27">
        <v>3514.1315439132691</v>
      </c>
      <c r="X20" s="27">
        <v>4447.5272283536933</v>
      </c>
      <c r="Y20" s="27">
        <v>5227.0189857083124</v>
      </c>
      <c r="Z20" s="27">
        <v>4330.3391131997623</v>
      </c>
      <c r="AA20" s="27">
        <v>5829.210438593801</v>
      </c>
      <c r="AB20" s="27">
        <v>7121.0476087033749</v>
      </c>
      <c r="AC20" s="27">
        <v>9429.9004451015189</v>
      </c>
      <c r="AD20" s="27">
        <v>12101.489061478896</v>
      </c>
      <c r="AE20" s="27">
        <v>13919.94715659</v>
      </c>
      <c r="AF20" s="27">
        <v>15304.64174358604</v>
      </c>
    </row>
    <row r="21" spans="1:32" s="12" customFormat="1" x14ac:dyDescent="0.55000000000000004">
      <c r="A21" s="5"/>
      <c r="B21" s="5" t="s">
        <v>16</v>
      </c>
      <c r="C21" s="5"/>
      <c r="D21" s="22">
        <v>6168.9961720212486</v>
      </c>
      <c r="E21" s="22">
        <v>6338.8709770586247</v>
      </c>
      <c r="F21" s="22">
        <v>6475.1620615860966</v>
      </c>
      <c r="G21" s="22">
        <v>6659.3133020209489</v>
      </c>
      <c r="H21" s="22">
        <v>6978.0591609915846</v>
      </c>
      <c r="I21" s="22">
        <v>6663.5195564179403</v>
      </c>
      <c r="J21" s="22">
        <v>6653.6116150647958</v>
      </c>
      <c r="K21" s="22">
        <v>6040.2314124649592</v>
      </c>
      <c r="L21" s="22">
        <v>5906.7797938135654</v>
      </c>
      <c r="M21" s="22">
        <v>6213.2163214733064</v>
      </c>
      <c r="N21" s="22">
        <v>6192.0110622051034</v>
      </c>
      <c r="O21" s="22">
        <v>5847.6600551999991</v>
      </c>
      <c r="P21" s="22">
        <v>5364.4901201711655</v>
      </c>
      <c r="Q21" s="22">
        <v>4399.0181551203041</v>
      </c>
      <c r="R21" s="22">
        <v>2487.1790190000193</v>
      </c>
      <c r="S21" s="22">
        <v>1029.8477300750999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/>
    </row>
    <row r="22" spans="1:32" s="12" customFormat="1" x14ac:dyDescent="0.55000000000000004">
      <c r="A22" s="5"/>
      <c r="B22" s="5" t="s">
        <v>17</v>
      </c>
      <c r="C22" s="5"/>
      <c r="D22" s="22">
        <v>5692.2124720000002</v>
      </c>
      <c r="E22" s="22">
        <v>5704.632356000001</v>
      </c>
      <c r="F22" s="22">
        <v>5231.067779</v>
      </c>
      <c r="G22" s="22">
        <v>5375.279536</v>
      </c>
      <c r="H22" s="22">
        <v>3989.703</v>
      </c>
      <c r="I22" s="22">
        <v>3122.7220000000002</v>
      </c>
      <c r="J22" s="22">
        <v>2527.1529999999998</v>
      </c>
      <c r="K22" s="22">
        <v>2460.9859999999999</v>
      </c>
      <c r="L22" s="22">
        <v>2795.4369999999999</v>
      </c>
      <c r="M22" s="22">
        <v>2580.3200948357389</v>
      </c>
      <c r="N22" s="22">
        <v>3007.6293961000001</v>
      </c>
      <c r="O22" s="22">
        <v>3737.1875215641585</v>
      </c>
      <c r="P22" s="22">
        <v>4701.8747315145101</v>
      </c>
      <c r="Q22" s="22">
        <v>4949.0353043500945</v>
      </c>
      <c r="R22" s="22">
        <v>4232.7113810004421</v>
      </c>
      <c r="S22" s="22">
        <v>4171.1580115406596</v>
      </c>
      <c r="T22" s="22">
        <v>3656.1600540866834</v>
      </c>
      <c r="U22" s="22">
        <v>2934.9434870128653</v>
      </c>
      <c r="V22" s="22">
        <v>2530.1183899764501</v>
      </c>
      <c r="W22" s="22">
        <v>3514.1315439132691</v>
      </c>
      <c r="X22" s="22">
        <v>4447.5272283536933</v>
      </c>
      <c r="Y22" s="23">
        <v>5227.0189857083124</v>
      </c>
      <c r="Z22" s="23">
        <v>4330.3391131997623</v>
      </c>
      <c r="AA22" s="23">
        <v>5829.210438593801</v>
      </c>
      <c r="AB22" s="23">
        <v>7121.0476087033749</v>
      </c>
      <c r="AC22" s="23">
        <v>9429.9004451015189</v>
      </c>
      <c r="AD22" s="23">
        <v>12101.489061478896</v>
      </c>
      <c r="AE22" s="23">
        <v>13919.94715659</v>
      </c>
      <c r="AF22" s="23">
        <v>15304.64174358604</v>
      </c>
    </row>
    <row r="23" spans="1:32" s="12" customFormat="1" x14ac:dyDescent="0.55000000000000004">
      <c r="A23" s="5"/>
      <c r="B23" s="5"/>
      <c r="C23" s="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s="20" customFormat="1" x14ac:dyDescent="0.55000000000000004">
      <c r="A24" s="357" t="s">
        <v>18</v>
      </c>
      <c r="B24" s="357"/>
      <c r="C24" s="19" t="s">
        <v>15</v>
      </c>
      <c r="D24" s="17">
        <v>2045.5483952303464</v>
      </c>
      <c r="E24" s="17">
        <v>2515.7407176522902</v>
      </c>
      <c r="F24" s="17">
        <v>2542.3034774354992</v>
      </c>
      <c r="G24" s="17">
        <v>3276.4180655688479</v>
      </c>
      <c r="H24" s="17">
        <v>3646.6947887125748</v>
      </c>
      <c r="I24" s="17">
        <v>3986.2121723415771</v>
      </c>
      <c r="J24" s="17">
        <v>4733.0415477323186</v>
      </c>
      <c r="K24" s="17">
        <v>4109.1701727420477</v>
      </c>
      <c r="L24" s="17">
        <v>2680.2888332385828</v>
      </c>
      <c r="M24" s="17">
        <v>1909.7460485855977</v>
      </c>
      <c r="N24" s="17">
        <v>1197.2171017327034</v>
      </c>
      <c r="O24" s="17">
        <v>467.04284699177407</v>
      </c>
      <c r="P24" s="17">
        <v>303.6954013546428</v>
      </c>
      <c r="Q24" s="17">
        <v>890.99887898111922</v>
      </c>
      <c r="R24" s="17">
        <v>1916.8246615974019</v>
      </c>
      <c r="S24" s="17">
        <v>10376.856522425946</v>
      </c>
      <c r="T24" s="17">
        <v>21265.153717151908</v>
      </c>
      <c r="U24" s="17">
        <v>27602.119793900594</v>
      </c>
      <c r="V24" s="17">
        <v>19633.088818333508</v>
      </c>
      <c r="W24" s="17">
        <v>22306.959495179581</v>
      </c>
      <c r="X24" s="17">
        <v>27920.431708380002</v>
      </c>
      <c r="Y24" s="28">
        <v>31381.818840129999</v>
      </c>
      <c r="Z24" s="29">
        <v>31133.121629249999</v>
      </c>
      <c r="AA24" s="29">
        <v>32162.050202999999</v>
      </c>
      <c r="AB24" s="29">
        <v>31477.152618649998</v>
      </c>
      <c r="AC24" s="29">
        <v>32637.28837319</v>
      </c>
      <c r="AD24" s="29">
        <v>34800.179685919997</v>
      </c>
      <c r="AE24" s="29">
        <v>33799.638998159993</v>
      </c>
      <c r="AF24" s="29">
        <v>31829.119400920001</v>
      </c>
    </row>
    <row r="25" spans="1:32" s="20" customFormat="1" x14ac:dyDescent="0.55000000000000004">
      <c r="A25" s="343"/>
      <c r="B25" s="5" t="s">
        <v>19</v>
      </c>
      <c r="C25" s="19"/>
      <c r="D25" s="22">
        <v>1605.9022839275262</v>
      </c>
      <c r="E25" s="22">
        <v>2472.4567086304733</v>
      </c>
      <c r="F25" s="22">
        <v>2542.3034774354992</v>
      </c>
      <c r="G25" s="22">
        <v>3276.4180655688479</v>
      </c>
      <c r="H25" s="22">
        <v>3646.6947887125748</v>
      </c>
      <c r="I25" s="22">
        <v>3978.1753250417396</v>
      </c>
      <c r="J25" s="22">
        <v>4733.0415477323186</v>
      </c>
      <c r="K25" s="22">
        <v>4083.0829095843983</v>
      </c>
      <c r="L25" s="22">
        <v>2632.3445882338447</v>
      </c>
      <c r="M25" s="22">
        <v>1909.7460485855977</v>
      </c>
      <c r="N25" s="22">
        <v>1197.2171017327034</v>
      </c>
      <c r="O25" s="22">
        <v>459.60239613408567</v>
      </c>
      <c r="P25" s="22">
        <v>145.30633000567215</v>
      </c>
      <c r="Q25" s="22">
        <v>282.47250175946266</v>
      </c>
      <c r="R25" s="22">
        <v>192.52963395110945</v>
      </c>
      <c r="S25" s="22">
        <v>1916.4975664464948</v>
      </c>
      <c r="T25" s="22">
        <v>318.47282459561939</v>
      </c>
      <c r="U25" s="22">
        <v>128.33979629476559</v>
      </c>
      <c r="V25" s="22">
        <v>453.23713424000005</v>
      </c>
      <c r="W25" s="22">
        <v>528.93247207000002</v>
      </c>
      <c r="X25" s="83">
        <v>1284.1990585600015</v>
      </c>
      <c r="Y25" s="83">
        <v>977.58454541000003</v>
      </c>
      <c r="Z25" s="83">
        <v>214.03931446082174</v>
      </c>
      <c r="AA25" s="83">
        <v>178.83789847047976</v>
      </c>
      <c r="AB25" s="83">
        <v>173.88188834930867</v>
      </c>
      <c r="AC25" s="83">
        <v>474.21088081943378</v>
      </c>
      <c r="AD25" s="83">
        <v>516.72233587334608</v>
      </c>
      <c r="AE25" s="83">
        <v>1249.7423671764723</v>
      </c>
      <c r="AF25" s="83">
        <v>961.30505103139853</v>
      </c>
    </row>
    <row r="26" spans="1:32" s="20" customFormat="1" x14ac:dyDescent="0.55000000000000004">
      <c r="A26" s="343"/>
      <c r="B26" s="5" t="s">
        <v>20</v>
      </c>
      <c r="C26" s="19"/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30">
        <v>0</v>
      </c>
      <c r="Q26" s="22">
        <v>401.3</v>
      </c>
      <c r="R26" s="22">
        <v>63.2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/>
      <c r="AE26" s="22">
        <v>0</v>
      </c>
      <c r="AF26" s="22">
        <v>0</v>
      </c>
    </row>
    <row r="27" spans="1:32" s="20" customFormat="1" x14ac:dyDescent="0.55000000000000004">
      <c r="A27" s="343"/>
      <c r="B27" s="5" t="s">
        <v>21</v>
      </c>
      <c r="C27" s="19"/>
      <c r="D27" s="22">
        <v>439.64611130282015</v>
      </c>
      <c r="E27" s="22">
        <v>43.284009021816928</v>
      </c>
      <c r="F27" s="22">
        <v>0</v>
      </c>
      <c r="G27" s="22">
        <v>0</v>
      </c>
      <c r="H27" s="22">
        <v>0</v>
      </c>
      <c r="I27" s="22">
        <v>8.0368472998375182</v>
      </c>
      <c r="J27" s="22">
        <v>0</v>
      </c>
      <c r="K27" s="22">
        <v>26.087263157649431</v>
      </c>
      <c r="L27" s="22">
        <v>47.94424500473815</v>
      </c>
      <c r="M27" s="22">
        <v>0</v>
      </c>
      <c r="N27" s="22">
        <v>0</v>
      </c>
      <c r="O27" s="22">
        <v>7.4404508576884041</v>
      </c>
      <c r="P27" s="30">
        <v>158.38907134897065</v>
      </c>
      <c r="Q27" s="22">
        <v>207.22637722165649</v>
      </c>
      <c r="R27" s="22">
        <v>1661.09502764629</v>
      </c>
      <c r="S27" s="22">
        <v>8460.3589559794509</v>
      </c>
      <c r="T27" s="22">
        <v>20946.680892556287</v>
      </c>
      <c r="U27" s="22">
        <v>27473.77999760583</v>
      </c>
      <c r="V27" s="22">
        <v>19179.851684093508</v>
      </c>
      <c r="W27" s="22">
        <v>21778.027023109582</v>
      </c>
      <c r="X27" s="22">
        <v>26636.232649819998</v>
      </c>
      <c r="Y27" s="22">
        <v>30404.234294719998</v>
      </c>
      <c r="Z27" s="22">
        <v>30919.082314789179</v>
      </c>
      <c r="AA27" s="22">
        <v>31983.212304529519</v>
      </c>
      <c r="AB27" s="22">
        <v>31303.27073030069</v>
      </c>
      <c r="AC27" s="22">
        <v>32163.077492370565</v>
      </c>
      <c r="AD27" s="22">
        <v>34283.45735004665</v>
      </c>
      <c r="AE27" s="22">
        <v>32549.89663098352</v>
      </c>
      <c r="AF27" s="22">
        <v>30867.814349888602</v>
      </c>
    </row>
    <row r="28" spans="1:32" s="12" customFormat="1" x14ac:dyDescent="0.55000000000000004">
      <c r="A28" s="5"/>
      <c r="B28" s="5"/>
      <c r="C28" s="5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s="20" customFormat="1" x14ac:dyDescent="0.55000000000000004">
      <c r="A29" s="19" t="s">
        <v>22</v>
      </c>
      <c r="B29" s="19"/>
      <c r="C29" s="19" t="s">
        <v>15</v>
      </c>
      <c r="D29" s="17">
        <v>9815.6602487909022</v>
      </c>
      <c r="E29" s="17">
        <v>9527.7626154063364</v>
      </c>
      <c r="F29" s="17">
        <v>9163.9263631505964</v>
      </c>
      <c r="G29" s="17">
        <v>8758.174772452101</v>
      </c>
      <c r="H29" s="17">
        <v>7321.0673722790089</v>
      </c>
      <c r="I29" s="17">
        <v>5800.0293840763643</v>
      </c>
      <c r="J29" s="17">
        <v>4447.7230673324775</v>
      </c>
      <c r="K29" s="17">
        <v>4392.0472397229114</v>
      </c>
      <c r="L29" s="17">
        <v>6021.9279605749816</v>
      </c>
      <c r="M29" s="17">
        <v>6883.7903677234481</v>
      </c>
      <c r="N29" s="17">
        <v>8002.4233565724007</v>
      </c>
      <c r="O29" s="17">
        <v>9117.8047297723842</v>
      </c>
      <c r="P29" s="17">
        <v>9762.6694503310337</v>
      </c>
      <c r="Q29" s="17">
        <v>8457.054580489279</v>
      </c>
      <c r="R29" s="17">
        <v>4803.0657384030592</v>
      </c>
      <c r="S29" s="17">
        <v>-5175.8507808101858</v>
      </c>
      <c r="T29" s="17">
        <v>-17608.993663065226</v>
      </c>
      <c r="U29" s="17">
        <v>-24667.17630688773</v>
      </c>
      <c r="V29" s="17">
        <v>-17102.970428357057</v>
      </c>
      <c r="W29" s="17">
        <v>-18792.82795126631</v>
      </c>
      <c r="X29" s="17">
        <v>-23472.904480026307</v>
      </c>
      <c r="Y29" s="17">
        <v>-26154.799854421686</v>
      </c>
      <c r="Z29" s="17">
        <v>-26802.782516050236</v>
      </c>
      <c r="AA29" s="17">
        <v>-26332.839764406199</v>
      </c>
      <c r="AB29" s="17">
        <v>-24356.105009946623</v>
      </c>
      <c r="AC29" s="17">
        <v>-23207.387928088479</v>
      </c>
      <c r="AD29" s="17">
        <v>-22698.6906244411</v>
      </c>
      <c r="AE29" s="17">
        <v>-19879.691841569991</v>
      </c>
      <c r="AF29" s="17">
        <v>-16524.477657333962</v>
      </c>
    </row>
    <row r="30" spans="1:32" s="12" customFormat="1" ht="19.5" x14ac:dyDescent="0.6">
      <c r="A30" s="9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86"/>
      <c r="AB30" s="186"/>
      <c r="AC30" s="186"/>
      <c r="AD30" s="186"/>
      <c r="AE30" s="186"/>
      <c r="AF30" s="186"/>
    </row>
    <row r="31" spans="1:32" s="12" customFormat="1" ht="28.5" customHeight="1" x14ac:dyDescent="0.55000000000000004">
      <c r="A31" s="5"/>
      <c r="B31" s="5"/>
      <c r="C31" s="5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32" s="20" customFormat="1" x14ac:dyDescent="0.55000000000000004">
      <c r="A32" s="67" t="s">
        <v>23</v>
      </c>
      <c r="B32" s="84"/>
      <c r="C32" s="57" t="s">
        <v>3</v>
      </c>
      <c r="D32" s="27">
        <v>4937065.7318336563</v>
      </c>
      <c r="E32" s="27">
        <v>5117626.4820383061</v>
      </c>
      <c r="F32" s="27">
        <v>5635739.0276128976</v>
      </c>
      <c r="G32" s="27">
        <v>5454232.6375930291</v>
      </c>
      <c r="H32" s="27">
        <v>5062569.2634414267</v>
      </c>
      <c r="I32" s="27">
        <v>4724475.0505475989</v>
      </c>
      <c r="J32" s="27">
        <v>4593961.1283449382</v>
      </c>
      <c r="K32" s="27">
        <v>4572508.9717260078</v>
      </c>
      <c r="L32" s="27">
        <v>5106573.9445297895</v>
      </c>
      <c r="M32" s="27">
        <v>5549435.8607059056</v>
      </c>
      <c r="N32" s="27">
        <v>6515329.4234589376</v>
      </c>
      <c r="O32" s="27">
        <v>7286297.1648351084</v>
      </c>
      <c r="P32" s="27">
        <v>6650791.8493710337</v>
      </c>
      <c r="Q32" s="27">
        <v>6228845.6422572955</v>
      </c>
      <c r="R32" s="27">
        <v>4819883.1254214756</v>
      </c>
      <c r="S32" s="27">
        <v>4097148.1148050418</v>
      </c>
      <c r="T32" s="27">
        <v>3517355.9550781706</v>
      </c>
      <c r="U32" s="27">
        <v>4614497.4455202436</v>
      </c>
      <c r="V32" s="27">
        <v>5619223.2684863005</v>
      </c>
      <c r="W32" s="27">
        <v>9535014.092194587</v>
      </c>
      <c r="X32" s="27">
        <v>13520205.406127449</v>
      </c>
      <c r="Y32" s="27">
        <v>15517618.440958127</v>
      </c>
      <c r="Z32" s="27">
        <v>17553694.880444799</v>
      </c>
      <c r="AA32" s="27">
        <v>22221911.335521519</v>
      </c>
      <c r="AB32" s="27">
        <v>27560189.586105943</v>
      </c>
      <c r="AC32" s="27">
        <v>35610201.140321694</v>
      </c>
      <c r="AD32" s="27">
        <v>42410914.949554801</v>
      </c>
      <c r="AE32" s="27">
        <v>48870459.568904102</v>
      </c>
      <c r="AF32" s="27">
        <v>55393169.184170909</v>
      </c>
    </row>
    <row r="33" spans="1:32" s="12" customFormat="1" x14ac:dyDescent="0.55000000000000004">
      <c r="A33" s="5"/>
      <c r="B33" s="5"/>
      <c r="C33" s="5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5"/>
      <c r="Z33" s="5"/>
      <c r="AA33" s="5"/>
      <c r="AB33" s="5"/>
      <c r="AC33" s="5"/>
      <c r="AD33" s="5"/>
      <c r="AE33" s="5"/>
      <c r="AF33" s="5"/>
    </row>
    <row r="34" spans="1:32" s="20" customFormat="1" x14ac:dyDescent="0.55000000000000004">
      <c r="A34" s="41" t="s">
        <v>24</v>
      </c>
      <c r="B34" s="82"/>
      <c r="C34" s="19" t="s">
        <v>3</v>
      </c>
      <c r="D34" s="17">
        <v>1964619.3841369795</v>
      </c>
      <c r="E34" s="17">
        <v>2630460.4441089919</v>
      </c>
      <c r="F34" s="17">
        <v>2946697.0479211439</v>
      </c>
      <c r="G34" s="17">
        <v>3516334.249457675</v>
      </c>
      <c r="H34" s="17">
        <v>3921317.3543285504</v>
      </c>
      <c r="I34" s="17">
        <v>4257621.7708799997</v>
      </c>
      <c r="J34" s="17">
        <v>4748956.7701081512</v>
      </c>
      <c r="K34" s="17">
        <v>4676387.8129685801</v>
      </c>
      <c r="L34" s="17">
        <v>4480522.9393000007</v>
      </c>
      <c r="M34" s="17">
        <v>4253021.5517440001</v>
      </c>
      <c r="N34" s="17">
        <v>3985163.7229570001</v>
      </c>
      <c r="O34" s="17">
        <v>3615048.0110999998</v>
      </c>
      <c r="P34" s="17">
        <v>3217918.1028400003</v>
      </c>
      <c r="Q34" s="17">
        <v>3818614.34981</v>
      </c>
      <c r="R34" s="17">
        <v>4856772.8736500004</v>
      </c>
      <c r="S34" s="17">
        <v>9535496.6373230983</v>
      </c>
      <c r="T34" s="17">
        <v>15243082.180220259</v>
      </c>
      <c r="U34" s="17">
        <v>22697950.511806808</v>
      </c>
      <c r="V34" s="17">
        <v>15793129.343819637</v>
      </c>
      <c r="W34" s="17">
        <v>17333908.066380262</v>
      </c>
      <c r="X34" s="17">
        <v>23965755.452430837</v>
      </c>
      <c r="Y34" s="17">
        <v>24317826.986861218</v>
      </c>
      <c r="Z34" s="17">
        <v>25306675.99433998</v>
      </c>
      <c r="AA34" s="17">
        <v>28685723.24029614</v>
      </c>
      <c r="AB34" s="17">
        <v>33047936.37206389</v>
      </c>
      <c r="AC34" s="17">
        <v>34015524.005063951</v>
      </c>
      <c r="AD34" s="17">
        <v>34482434.870006703</v>
      </c>
      <c r="AE34" s="17">
        <v>37997313.268238924</v>
      </c>
      <c r="AF34" s="17">
        <v>39763975.153236054</v>
      </c>
    </row>
    <row r="35" spans="1:32" s="12" customFormat="1" x14ac:dyDescent="0.55000000000000004">
      <c r="A35" s="5"/>
      <c r="B35" s="5"/>
      <c r="C35" s="5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33"/>
      <c r="Z35" s="33"/>
      <c r="AA35" s="33"/>
      <c r="AB35" s="33"/>
      <c r="AC35" s="33"/>
      <c r="AD35" s="33"/>
      <c r="AE35" s="33"/>
      <c r="AF35" s="33"/>
    </row>
    <row r="36" spans="1:32" s="20" customFormat="1" x14ac:dyDescent="0.55000000000000004">
      <c r="A36" s="41" t="s">
        <v>25</v>
      </c>
      <c r="B36" s="82"/>
      <c r="C36" s="267" t="s">
        <v>3</v>
      </c>
      <c r="D36" s="17">
        <v>2972446.3476966769</v>
      </c>
      <c r="E36" s="17">
        <v>2487166.0379293142</v>
      </c>
      <c r="F36" s="17">
        <v>2689041.9796917536</v>
      </c>
      <c r="G36" s="17">
        <v>1937898.388135354</v>
      </c>
      <c r="H36" s="17">
        <v>1141251.9091128763</v>
      </c>
      <c r="I36" s="17">
        <v>466853.27966759913</v>
      </c>
      <c r="J36" s="17">
        <v>-154995.64176321309</v>
      </c>
      <c r="K36" s="17">
        <v>-103878.84124257229</v>
      </c>
      <c r="L36" s="17">
        <v>626051.00522978883</v>
      </c>
      <c r="M36" s="17">
        <v>1296414.3089619055</v>
      </c>
      <c r="N36" s="17">
        <v>2530165.7005019374</v>
      </c>
      <c r="O36" s="17">
        <v>3671249.1537351087</v>
      </c>
      <c r="P36" s="17">
        <v>3432873.7465310334</v>
      </c>
      <c r="Q36" s="17">
        <v>2410231.2924472955</v>
      </c>
      <c r="R36" s="17">
        <v>-36889.748228524812</v>
      </c>
      <c r="S36" s="17">
        <v>-5438348.5225180564</v>
      </c>
      <c r="T36" s="17">
        <v>-11725726.225142088</v>
      </c>
      <c r="U36" s="17">
        <v>-18083453.066286564</v>
      </c>
      <c r="V36" s="17">
        <v>-10173906.075333336</v>
      </c>
      <c r="W36" s="17">
        <v>-7798893.9741856754</v>
      </c>
      <c r="X36" s="17">
        <v>-10445550.046303401</v>
      </c>
      <c r="Y36" s="17">
        <v>-8800208.5459030904</v>
      </c>
      <c r="Z36" s="17">
        <v>-7752981.1138951816</v>
      </c>
      <c r="AA36" s="17">
        <v>-6463811.9047746211</v>
      </c>
      <c r="AB36" s="17">
        <v>-5487746.7859579474</v>
      </c>
      <c r="AC36" s="17">
        <v>1594677.1352577433</v>
      </c>
      <c r="AD36" s="17">
        <v>7928480.0795480981</v>
      </c>
      <c r="AE36" s="17">
        <v>10873146.300665177</v>
      </c>
      <c r="AF36" s="17">
        <v>15629194.030934855</v>
      </c>
    </row>
    <row r="37" spans="1:32" s="12" customFormat="1" ht="19.5" x14ac:dyDescent="0.6">
      <c r="A37" s="34"/>
      <c r="B37" s="34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186"/>
      <c r="AB37" s="186"/>
      <c r="AC37" s="186"/>
      <c r="AD37" s="186"/>
      <c r="AE37" s="186"/>
      <c r="AF37" s="186"/>
    </row>
    <row r="38" spans="1:32" s="12" customFormat="1" x14ac:dyDescent="0.55000000000000004">
      <c r="A38" s="35"/>
      <c r="B38" s="35"/>
      <c r="C38" s="21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5"/>
      <c r="P38" s="5"/>
      <c r="Q38" s="5"/>
      <c r="R38" s="5"/>
      <c r="S38" s="5"/>
      <c r="T38" s="5"/>
      <c r="U38" s="5"/>
      <c r="V38" s="5"/>
      <c r="W38" s="5"/>
      <c r="X38" s="13"/>
      <c r="Y38" s="5"/>
      <c r="Z38" s="5"/>
      <c r="AA38" s="5"/>
      <c r="AB38" s="5"/>
      <c r="AC38" s="5"/>
      <c r="AD38" s="5"/>
      <c r="AE38" s="5"/>
      <c r="AF38" s="5"/>
    </row>
    <row r="39" spans="1:32" s="12" customFormat="1" x14ac:dyDescent="0.55000000000000004">
      <c r="A39" s="37"/>
      <c r="B39" s="37"/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8"/>
      <c r="P39" s="38"/>
      <c r="Q39" s="38"/>
      <c r="R39" s="38"/>
      <c r="S39" s="38"/>
      <c r="T39" s="38"/>
      <c r="U39" s="38"/>
      <c r="V39" s="38"/>
      <c r="W39" s="38"/>
      <c r="X39" s="40"/>
      <c r="Y39" s="38"/>
      <c r="Z39" s="38"/>
      <c r="AA39" s="38"/>
      <c r="AB39" s="38"/>
      <c r="AC39" s="38"/>
      <c r="AD39" s="38"/>
      <c r="AE39" s="38"/>
      <c r="AF39" s="38"/>
    </row>
    <row r="40" spans="1:32" s="12" customFormat="1" ht="19.5" x14ac:dyDescent="0.55000000000000004">
      <c r="A40" s="41" t="s">
        <v>104</v>
      </c>
      <c r="C40" s="2" t="s">
        <v>3</v>
      </c>
      <c r="D40" s="23">
        <v>6733089.9447113536</v>
      </c>
      <c r="E40" s="23">
        <v>6851409.2218654249</v>
      </c>
      <c r="F40" s="23">
        <v>6750757.419928723</v>
      </c>
      <c r="G40" s="23">
        <v>6924859.8823991884</v>
      </c>
      <c r="H40" s="23">
        <v>6369487.8025451843</v>
      </c>
      <c r="I40" s="23">
        <v>5716017.0450438643</v>
      </c>
      <c r="J40" s="23">
        <v>5387913.6522557419</v>
      </c>
      <c r="K40" s="23">
        <v>5018992.9102286678</v>
      </c>
      <c r="L40" s="23">
        <v>5094303.8188505108</v>
      </c>
      <c r="M40" s="23">
        <v>5141503.7063533291</v>
      </c>
      <c r="N40" s="23">
        <v>5320204.1315205209</v>
      </c>
      <c r="O40" s="23">
        <v>5502652.8792750658</v>
      </c>
      <c r="P40" s="23">
        <v>5914638.5877672601</v>
      </c>
      <c r="Q40" s="23">
        <v>5915311.9292266574</v>
      </c>
      <c r="R40" s="23">
        <v>4901059.4014534801</v>
      </c>
      <c r="S40" s="23">
        <v>4054811.9280682895</v>
      </c>
      <c r="T40" s="23">
        <v>3628759.1519261915</v>
      </c>
      <c r="U40" s="23">
        <v>4312726.5561855808</v>
      </c>
      <c r="V40" s="23">
        <v>5669471.4197112331</v>
      </c>
      <c r="W40" s="23">
        <v>9738552.5912180431</v>
      </c>
      <c r="X40" s="23">
        <v>13541686.962640397</v>
      </c>
      <c r="Y40" s="23">
        <v>15766894.976386556</v>
      </c>
      <c r="Z40" s="23">
        <v>17564650.638401195</v>
      </c>
      <c r="AA40" s="187">
        <v>21749220.661055949</v>
      </c>
      <c r="AB40" s="187">
        <v>26270923.916550197</v>
      </c>
      <c r="AC40" s="187">
        <v>34280585.177562378</v>
      </c>
      <c r="AD40" s="187">
        <v>41334729.527317479</v>
      </c>
      <c r="AE40" s="187">
        <v>46512420.520577759</v>
      </c>
      <c r="AF40" s="187">
        <v>52051706.752293766</v>
      </c>
    </row>
    <row r="41" spans="1:32" s="12" customFormat="1" ht="19.5" x14ac:dyDescent="0.6">
      <c r="A41" s="5"/>
      <c r="C41" s="21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188"/>
      <c r="AB41" s="188"/>
      <c r="AC41" s="188"/>
      <c r="AD41" s="188"/>
      <c r="AE41" s="188"/>
      <c r="AF41" s="188"/>
    </row>
    <row r="42" spans="1:32" s="12" customFormat="1" ht="19.5" x14ac:dyDescent="0.55000000000000004">
      <c r="A42" s="41" t="s">
        <v>105</v>
      </c>
      <c r="C42" s="2" t="s">
        <v>3</v>
      </c>
      <c r="D42" s="23">
        <v>2274356.3221427584</v>
      </c>
      <c r="E42" s="23">
        <v>2992626.4778222158</v>
      </c>
      <c r="F42" s="23">
        <v>3188851.4541468751</v>
      </c>
      <c r="G42" s="23">
        <v>3916712.5370701887</v>
      </c>
      <c r="H42" s="23">
        <v>4355857.5053515406</v>
      </c>
      <c r="I42" s="23">
        <v>4661504.7881816486</v>
      </c>
      <c r="J42" s="23">
        <v>5158270.2031560419</v>
      </c>
      <c r="K42" s="23">
        <v>4892201.4304409921</v>
      </c>
      <c r="L42" s="23">
        <v>4476743.7320451336</v>
      </c>
      <c r="M42" s="23">
        <v>4164428.4325501141</v>
      </c>
      <c r="N42" s="23">
        <v>3829633.2492709043</v>
      </c>
      <c r="O42" s="23">
        <v>3528136.0077033006</v>
      </c>
      <c r="P42" s="23">
        <v>3195708.8581389352</v>
      </c>
      <c r="Q42" s="23">
        <v>3788730.2474089731</v>
      </c>
      <c r="R42" s="23">
        <v>4879928.1155620962</v>
      </c>
      <c r="S42" s="23">
        <v>9451029.0252305511</v>
      </c>
      <c r="T42" s="23">
        <v>15891031.413981877</v>
      </c>
      <c r="U42" s="23">
        <v>19859900.554597944</v>
      </c>
      <c r="V42" s="23">
        <v>16183042.487751741</v>
      </c>
      <c r="W42" s="23">
        <v>18625927.160341062</v>
      </c>
      <c r="X42" s="23">
        <v>24100611.13758231</v>
      </c>
      <c r="Y42" s="23">
        <v>25814425.927347016</v>
      </c>
      <c r="Z42" s="23">
        <v>25385442.792061981</v>
      </c>
      <c r="AA42" s="187">
        <v>26077702.589334868</v>
      </c>
      <c r="AB42" s="187">
        <v>27348997.890457306</v>
      </c>
      <c r="AC42" s="187">
        <v>29413666.344444163</v>
      </c>
      <c r="AD42" s="187">
        <v>31387654.890537836</v>
      </c>
      <c r="AE42" s="187">
        <v>32271654.421950623</v>
      </c>
      <c r="AF42" s="187">
        <v>32814723.514433187</v>
      </c>
    </row>
    <row r="43" spans="1:32" s="12" customFormat="1" ht="19.5" x14ac:dyDescent="0.6">
      <c r="A43" s="5"/>
      <c r="C43" s="21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88"/>
      <c r="AB43" s="188"/>
      <c r="AC43" s="188"/>
      <c r="AD43" s="188"/>
      <c r="AE43" s="188"/>
      <c r="AF43" s="188"/>
    </row>
    <row r="44" spans="1:32" s="12" customFormat="1" ht="19.5" x14ac:dyDescent="0.6">
      <c r="A44" s="41" t="s">
        <v>106</v>
      </c>
      <c r="C44" s="2" t="s">
        <v>3</v>
      </c>
      <c r="D44" s="22">
        <v>4458733.6225685952</v>
      </c>
      <c r="E44" s="22">
        <v>3858782.7440432091</v>
      </c>
      <c r="F44" s="22">
        <v>3561905.9657818479</v>
      </c>
      <c r="G44" s="22">
        <v>3008147.3453289997</v>
      </c>
      <c r="H44" s="22">
        <v>2013630.2971936436</v>
      </c>
      <c r="I44" s="22">
        <v>1054512.2568622157</v>
      </c>
      <c r="J44" s="22">
        <v>229643.44909969997</v>
      </c>
      <c r="K44" s="22">
        <v>126791.47978767566</v>
      </c>
      <c r="L44" s="22">
        <v>617560.08680537716</v>
      </c>
      <c r="M44" s="22">
        <v>977075.27380321501</v>
      </c>
      <c r="N44" s="22">
        <v>1490570.8822496166</v>
      </c>
      <c r="O44" s="22">
        <v>1974516.8715717653</v>
      </c>
      <c r="P44" s="22">
        <v>2718929.729628325</v>
      </c>
      <c r="Q44" s="22">
        <v>2126581.6818176843</v>
      </c>
      <c r="R44" s="22">
        <v>21131.285891383886</v>
      </c>
      <c r="S44" s="22">
        <v>-5396217.0971622616</v>
      </c>
      <c r="T44" s="22">
        <v>-12262272.262055686</v>
      </c>
      <c r="U44" s="22">
        <v>-15547173.998412363</v>
      </c>
      <c r="V44" s="22">
        <v>-10513571.068040509</v>
      </c>
      <c r="W44" s="22">
        <v>-8887374.5691230185</v>
      </c>
      <c r="X44" s="22">
        <v>-10558924.174941912</v>
      </c>
      <c r="Y44" s="22">
        <v>-10047530.950960459</v>
      </c>
      <c r="Z44" s="22">
        <v>-7820792.1536607854</v>
      </c>
      <c r="AA44" s="188">
        <v>-4328481.9282789193</v>
      </c>
      <c r="AB44" s="188">
        <v>-1078073.9739071093</v>
      </c>
      <c r="AC44" s="188">
        <v>4866918.8331182152</v>
      </c>
      <c r="AD44" s="188">
        <v>9947074.6367796436</v>
      </c>
      <c r="AE44" s="188">
        <v>14240766.098627135</v>
      </c>
      <c r="AF44" s="188">
        <v>19236983.237860579</v>
      </c>
    </row>
    <row r="45" spans="1:32" s="12" customFormat="1" x14ac:dyDescent="0.55000000000000004">
      <c r="A45" s="42"/>
      <c r="B45" s="34"/>
      <c r="C45" s="9"/>
      <c r="D45" s="10"/>
      <c r="E45" s="9"/>
      <c r="F45" s="9"/>
      <c r="G45" s="9"/>
      <c r="H45" s="9"/>
      <c r="I45" s="9"/>
      <c r="J45" s="9"/>
      <c r="K45" s="9"/>
      <c r="L45" s="9"/>
      <c r="M45" s="9"/>
      <c r="N45" s="9"/>
      <c r="O45" s="43"/>
      <c r="P45" s="43"/>
      <c r="Q45" s="43"/>
      <c r="R45" s="43"/>
      <c r="S45" s="43"/>
      <c r="T45" s="9"/>
      <c r="U45" s="9"/>
      <c r="V45" s="9"/>
      <c r="W45" s="9"/>
      <c r="X45" s="9"/>
      <c r="Y45" s="44"/>
      <c r="Z45" s="9"/>
      <c r="AA45" s="9"/>
      <c r="AB45" s="9"/>
      <c r="AC45" s="9"/>
      <c r="AD45" s="9"/>
      <c r="AE45" s="9"/>
      <c r="AF45" s="9"/>
    </row>
    <row r="46" spans="1:32" s="12" customFormat="1" ht="13.5" customHeight="1" x14ac:dyDescent="0.55000000000000004">
      <c r="A46" s="45"/>
      <c r="B46" s="35"/>
      <c r="C46" s="21"/>
      <c r="D46" s="24"/>
      <c r="E46" s="5"/>
      <c r="F46" s="5"/>
      <c r="G46" s="5"/>
      <c r="H46" s="5"/>
      <c r="I46" s="5"/>
      <c r="J46" s="5"/>
      <c r="K46" s="5"/>
      <c r="L46" s="5"/>
      <c r="M46" s="5"/>
      <c r="N46" s="5"/>
      <c r="O46" s="169"/>
      <c r="P46" s="169"/>
      <c r="Q46" s="169"/>
      <c r="R46" s="169"/>
      <c r="S46" s="169"/>
      <c r="T46" s="5"/>
      <c r="U46" s="5"/>
      <c r="V46" s="5"/>
      <c r="W46" s="5"/>
      <c r="X46" s="5"/>
      <c r="Y46" s="23"/>
      <c r="Z46" s="5"/>
      <c r="AA46" s="5"/>
      <c r="AB46" s="5"/>
      <c r="AC46" s="5"/>
      <c r="AD46" s="5"/>
      <c r="AE46" s="5"/>
      <c r="AF46" s="5"/>
    </row>
    <row r="47" spans="1:32" s="12" customFormat="1" ht="23.25" x14ac:dyDescent="0.7">
      <c r="A47" s="85" t="s">
        <v>26</v>
      </c>
      <c r="B47" s="35"/>
      <c r="C47" s="21"/>
      <c r="D47" s="24"/>
      <c r="E47" s="5"/>
      <c r="F47" s="5"/>
      <c r="G47" s="5"/>
      <c r="H47" s="5"/>
      <c r="I47" s="5"/>
      <c r="J47" s="5"/>
      <c r="K47" s="5"/>
      <c r="L47" s="5"/>
      <c r="M47" s="5"/>
      <c r="N47" s="5"/>
      <c r="O47" s="169"/>
      <c r="P47" s="169"/>
      <c r="Q47" s="169"/>
      <c r="R47" s="169"/>
      <c r="S47" s="169"/>
      <c r="T47" s="5"/>
      <c r="U47" s="5"/>
      <c r="V47" s="5"/>
      <c r="W47" s="5"/>
      <c r="X47" s="5"/>
      <c r="Y47" s="23"/>
      <c r="Z47" s="5"/>
      <c r="AA47" s="5"/>
      <c r="AB47" s="5"/>
      <c r="AC47" s="5"/>
      <c r="AD47" s="5"/>
      <c r="AE47" s="5"/>
      <c r="AF47" s="5"/>
    </row>
    <row r="48" spans="1:32" s="12" customFormat="1" ht="13.5" customHeight="1" x14ac:dyDescent="0.55000000000000004">
      <c r="A48" s="45"/>
      <c r="B48" s="35"/>
      <c r="C48" s="21"/>
      <c r="D48" s="24"/>
      <c r="E48" s="5"/>
      <c r="F48" s="5"/>
      <c r="G48" s="5"/>
      <c r="H48" s="5"/>
      <c r="I48" s="5"/>
      <c r="J48" s="5"/>
      <c r="K48" s="5"/>
      <c r="L48" s="5"/>
      <c r="M48" s="5"/>
      <c r="N48" s="5"/>
      <c r="O48" s="169"/>
      <c r="P48" s="169"/>
      <c r="Q48" s="169"/>
      <c r="R48" s="169"/>
      <c r="S48" s="169"/>
      <c r="T48" s="5"/>
      <c r="U48" s="5"/>
      <c r="V48" s="5"/>
      <c r="W48" s="5"/>
      <c r="X48" s="5"/>
      <c r="Y48" s="23"/>
      <c r="Z48" s="5"/>
      <c r="AA48" s="5"/>
      <c r="AB48" s="5"/>
      <c r="AC48" s="5"/>
      <c r="AD48" s="5"/>
      <c r="AE48" s="5"/>
      <c r="AF48" s="5"/>
    </row>
    <row r="49" spans="1:32" s="12" customFormat="1" ht="7.5" customHeight="1" x14ac:dyDescent="0.6">
      <c r="A49" s="46"/>
      <c r="B49" s="37"/>
      <c r="C49" s="38"/>
      <c r="D49" s="39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47"/>
      <c r="P49" s="47"/>
      <c r="Q49" s="47"/>
      <c r="R49" s="47"/>
      <c r="S49" s="47"/>
      <c r="T49" s="38"/>
      <c r="U49" s="38"/>
      <c r="V49" s="38"/>
      <c r="W49" s="38"/>
      <c r="X49" s="38"/>
      <c r="Y49" s="48"/>
      <c r="Z49" s="38"/>
      <c r="AA49" s="189"/>
      <c r="AB49" s="189"/>
      <c r="AC49" s="189"/>
      <c r="AD49" s="189"/>
      <c r="AE49" s="189"/>
      <c r="AF49" s="189"/>
    </row>
    <row r="50" spans="1:32" s="12" customFormat="1" ht="16.5" customHeight="1" x14ac:dyDescent="0.6">
      <c r="A50" s="41" t="s">
        <v>27</v>
      </c>
      <c r="C50" s="2" t="s">
        <v>3</v>
      </c>
      <c r="D50" s="22">
        <v>-1796024.2128776973</v>
      </c>
      <c r="E50" s="22">
        <v>-1733782.7398271188</v>
      </c>
      <c r="F50" s="22">
        <v>-1115018.3923158254</v>
      </c>
      <c r="G50" s="22">
        <v>-1470627.2448061593</v>
      </c>
      <c r="H50" s="22">
        <v>-1306918.5391037576</v>
      </c>
      <c r="I50" s="22">
        <v>-991541.99449626543</v>
      </c>
      <c r="J50" s="22">
        <v>-793952.52391080372</v>
      </c>
      <c r="K50" s="22">
        <v>-446483.93850266002</v>
      </c>
      <c r="L50" s="22">
        <v>12270.125679278746</v>
      </c>
      <c r="M50" s="22">
        <v>407932.15435257647</v>
      </c>
      <c r="N50" s="22">
        <v>1195125.2919384167</v>
      </c>
      <c r="O50" s="22">
        <v>1783644.2855600426</v>
      </c>
      <c r="P50" s="22">
        <v>736153.26160377357</v>
      </c>
      <c r="Q50" s="22">
        <v>313533.71303063817</v>
      </c>
      <c r="R50" s="22">
        <v>-81176.276032004505</v>
      </c>
      <c r="S50" s="22">
        <v>42336.186736752279</v>
      </c>
      <c r="T50" s="22">
        <v>-111403.19684802089</v>
      </c>
      <c r="U50" s="22">
        <v>301770.88933466282</v>
      </c>
      <c r="V50" s="22">
        <v>-50248.151224932633</v>
      </c>
      <c r="W50" s="22">
        <v>-203538.49902345613</v>
      </c>
      <c r="X50" s="22">
        <v>-21481.556512948126</v>
      </c>
      <c r="Y50" s="22">
        <v>-249276.53542842902</v>
      </c>
      <c r="Z50" s="22">
        <v>-10955.757956396788</v>
      </c>
      <c r="AA50" s="190">
        <v>472690.6744655706</v>
      </c>
      <c r="AB50" s="283">
        <v>1289265.669555746</v>
      </c>
      <c r="AC50" s="283">
        <v>1329615.962759316</v>
      </c>
      <c r="AD50" s="283">
        <v>1076185.4222373217</v>
      </c>
      <c r="AE50" s="283">
        <v>2358039.0483263433</v>
      </c>
      <c r="AF50" s="283">
        <v>3341462.4318771437</v>
      </c>
    </row>
    <row r="51" spans="1:32" s="12" customFormat="1" ht="7.5" customHeight="1" x14ac:dyDescent="0.6">
      <c r="A51" s="41"/>
      <c r="C51" s="21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90"/>
      <c r="AB51" s="153"/>
      <c r="AC51" s="153"/>
      <c r="AD51" s="153"/>
      <c r="AE51" s="153"/>
      <c r="AF51" s="153"/>
    </row>
    <row r="52" spans="1:32" s="12" customFormat="1" ht="16.5" customHeight="1" x14ac:dyDescent="0.6">
      <c r="A52" s="41" t="s">
        <v>28</v>
      </c>
      <c r="C52" s="2" t="s">
        <v>3</v>
      </c>
      <c r="D52" s="22">
        <v>-309736.93800577894</v>
      </c>
      <c r="E52" s="22">
        <v>-362166.03371322388</v>
      </c>
      <c r="F52" s="22">
        <v>-242154.40622573113</v>
      </c>
      <c r="G52" s="22">
        <v>-400378.28761251364</v>
      </c>
      <c r="H52" s="22">
        <v>-434540.15102299023</v>
      </c>
      <c r="I52" s="22">
        <v>-403883.01730164886</v>
      </c>
      <c r="J52" s="22">
        <v>-409313.43304789066</v>
      </c>
      <c r="K52" s="22">
        <v>-215813.61747241206</v>
      </c>
      <c r="L52" s="22">
        <v>3779.2072548670694</v>
      </c>
      <c r="M52" s="22">
        <v>88593.119193885941</v>
      </c>
      <c r="N52" s="22">
        <v>155530.47368609579</v>
      </c>
      <c r="O52" s="22">
        <v>86912.003396699205</v>
      </c>
      <c r="P52" s="22">
        <v>22209.244701065123</v>
      </c>
      <c r="Q52" s="22">
        <v>29884.10240102699</v>
      </c>
      <c r="R52" s="22">
        <v>-23155.241912095807</v>
      </c>
      <c r="S52" s="22">
        <v>84467.612092547119</v>
      </c>
      <c r="T52" s="22">
        <v>-647949.23376161791</v>
      </c>
      <c r="U52" s="22">
        <v>2838049.9572088644</v>
      </c>
      <c r="V52" s="22">
        <v>-389913.14393210411</v>
      </c>
      <c r="W52" s="22">
        <v>-1292019.0939607993</v>
      </c>
      <c r="X52" s="22">
        <v>-134855.68515147269</v>
      </c>
      <c r="Y52" s="22">
        <v>-1496598.9404857978</v>
      </c>
      <c r="Z52" s="22">
        <v>-78766.797722000629</v>
      </c>
      <c r="AA52" s="190">
        <v>2608020.6509612724</v>
      </c>
      <c r="AB52" s="283">
        <v>5698938.481606584</v>
      </c>
      <c r="AC52" s="283">
        <v>4601857.6606197879</v>
      </c>
      <c r="AD52" s="283">
        <v>3094779.9794688672</v>
      </c>
      <c r="AE52" s="283">
        <v>5725658.8462883011</v>
      </c>
      <c r="AF52" s="283">
        <v>6949251.6388028674</v>
      </c>
    </row>
    <row r="53" spans="1:32" s="12" customFormat="1" ht="7.5" customHeight="1" x14ac:dyDescent="0.6">
      <c r="A53" s="41"/>
      <c r="C53" s="21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90"/>
      <c r="AB53" s="153"/>
      <c r="AC53" s="153"/>
      <c r="AD53" s="153"/>
      <c r="AE53" s="153"/>
      <c r="AF53" s="153"/>
    </row>
    <row r="54" spans="1:32" s="6" customFormat="1" ht="16.5" customHeight="1" x14ac:dyDescent="0.6">
      <c r="A54" s="41" t="s">
        <v>29</v>
      </c>
      <c r="B54" s="49"/>
      <c r="C54" s="2" t="s">
        <v>3</v>
      </c>
      <c r="D54" s="22">
        <v>-1486287.2748719184</v>
      </c>
      <c r="E54" s="22">
        <v>-1371616.7061138949</v>
      </c>
      <c r="F54" s="22">
        <v>-872863.98609009432</v>
      </c>
      <c r="G54" s="22">
        <v>-1070248.9571936456</v>
      </c>
      <c r="H54" s="22">
        <v>-872378.38808076736</v>
      </c>
      <c r="I54" s="22">
        <v>-587658.97719461657</v>
      </c>
      <c r="J54" s="22">
        <v>-384639.09086291306</v>
      </c>
      <c r="K54" s="22">
        <v>-230670.32103024796</v>
      </c>
      <c r="L54" s="22">
        <v>8490.9184244116768</v>
      </c>
      <c r="M54" s="22">
        <v>319339.03515869053</v>
      </c>
      <c r="N54" s="22">
        <v>1039594.8182523209</v>
      </c>
      <c r="O54" s="22">
        <v>1696732.2821633434</v>
      </c>
      <c r="P54" s="22">
        <v>713944.01690270845</v>
      </c>
      <c r="Q54" s="22">
        <v>283649.61062961118</v>
      </c>
      <c r="R54" s="22">
        <v>-58021.034119908698</v>
      </c>
      <c r="S54" s="22">
        <v>-42131.42535579484</v>
      </c>
      <c r="T54" s="22">
        <v>536546.03691359796</v>
      </c>
      <c r="U54" s="22">
        <v>-2536279.0678742006</v>
      </c>
      <c r="V54" s="22">
        <v>339664.99270717241</v>
      </c>
      <c r="W54" s="22">
        <v>1088480.5949373432</v>
      </c>
      <c r="X54" s="22">
        <v>113374.12863851152</v>
      </c>
      <c r="Y54" s="22">
        <v>1247322.4050573688</v>
      </c>
      <c r="Z54" s="22">
        <v>67811.03976560384</v>
      </c>
      <c r="AA54" s="190">
        <v>-2135329.9764957018</v>
      </c>
      <c r="AB54" s="283">
        <v>-4409672.812050838</v>
      </c>
      <c r="AC54" s="283">
        <v>-3272241.6978604719</v>
      </c>
      <c r="AD54" s="283">
        <v>-2018594.5572315454</v>
      </c>
      <c r="AE54" s="283">
        <v>-3367619.7979619578</v>
      </c>
      <c r="AF54" s="283">
        <v>-3607789.2069257237</v>
      </c>
    </row>
    <row r="55" spans="1:32" s="6" customFormat="1" ht="7.5" customHeight="1" x14ac:dyDescent="0.55000000000000004">
      <c r="A55" s="42"/>
      <c r="B55" s="50"/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9"/>
      <c r="Q55" s="9"/>
      <c r="R55" s="9"/>
      <c r="S55" s="9"/>
      <c r="T55" s="9"/>
      <c r="U55" s="9"/>
      <c r="V55" s="51"/>
      <c r="W55" s="9"/>
      <c r="X55" s="9"/>
      <c r="Y55" s="9"/>
      <c r="Z55" s="9"/>
      <c r="AA55" s="34"/>
      <c r="AB55" s="34"/>
      <c r="AC55" s="34"/>
      <c r="AD55" s="34"/>
      <c r="AE55" s="34"/>
      <c r="AF55" s="34"/>
    </row>
    <row r="56" spans="1:32" s="6" customFormat="1" x14ac:dyDescent="0.55000000000000004">
      <c r="A56" s="45"/>
      <c r="B56" s="49"/>
      <c r="C56" s="1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5"/>
      <c r="Q56" s="5"/>
      <c r="R56" s="5"/>
      <c r="S56" s="5"/>
      <c r="T56" s="5"/>
      <c r="U56" s="5"/>
      <c r="V56" s="164"/>
      <c r="W56" s="164"/>
      <c r="X56" s="164"/>
      <c r="Y56" s="12"/>
      <c r="AD56" s="315"/>
      <c r="AF56" s="315" t="s">
        <v>118</v>
      </c>
    </row>
    <row r="57" spans="1:32" s="6" customFormat="1" x14ac:dyDescent="0.55000000000000004">
      <c r="A57" s="45"/>
      <c r="B57" s="49"/>
      <c r="C57" s="1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5"/>
      <c r="Q57" s="5"/>
      <c r="R57" s="5"/>
      <c r="S57" s="5"/>
      <c r="T57" s="5"/>
      <c r="U57" s="5"/>
      <c r="V57" s="164"/>
      <c r="W57" s="164"/>
      <c r="X57" s="164"/>
      <c r="Y57" s="12"/>
      <c r="AD57" s="292"/>
      <c r="AF57" s="315" t="s">
        <v>107</v>
      </c>
    </row>
    <row r="58" spans="1:32" s="6" customFormat="1" x14ac:dyDescent="0.55000000000000004">
      <c r="A58" s="45"/>
      <c r="B58" s="49"/>
      <c r="C58" s="1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5"/>
      <c r="Q58" s="5"/>
      <c r="R58" s="5"/>
      <c r="S58" s="5"/>
      <c r="T58" s="5"/>
      <c r="U58" s="5"/>
      <c r="V58" s="164"/>
      <c r="W58" s="164"/>
      <c r="X58" s="164"/>
      <c r="Y58" s="12"/>
      <c r="AD58" s="292"/>
      <c r="AF58" s="315" t="s">
        <v>108</v>
      </c>
    </row>
    <row r="59" spans="1:32" s="6" customFormat="1" x14ac:dyDescent="0.55000000000000004">
      <c r="A59" s="45"/>
      <c r="B59" s="49"/>
      <c r="C59" s="1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5"/>
      <c r="Q59" s="5"/>
      <c r="R59" s="5"/>
      <c r="S59" s="5"/>
      <c r="T59" s="5"/>
      <c r="U59" s="5"/>
      <c r="V59" s="173"/>
      <c r="W59" s="173"/>
      <c r="X59" s="173"/>
      <c r="Y59" s="173"/>
      <c r="AD59" s="292"/>
      <c r="AF59" s="315" t="s">
        <v>109</v>
      </c>
    </row>
    <row r="60" spans="1:32" s="6" customFormat="1" x14ac:dyDescent="0.55000000000000004">
      <c r="A60" s="45"/>
      <c r="B60" s="49"/>
      <c r="C60" s="1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5"/>
      <c r="Q60" s="5"/>
      <c r="R60" s="5"/>
      <c r="S60" s="5"/>
      <c r="T60" s="5"/>
      <c r="U60" s="5"/>
      <c r="V60" s="164"/>
      <c r="X60" s="173"/>
      <c r="Y60" s="173"/>
      <c r="AD60" s="292"/>
      <c r="AF60" s="315" t="s">
        <v>110</v>
      </c>
    </row>
    <row r="61" spans="1:32" s="6" customFormat="1" x14ac:dyDescent="0.55000000000000004">
      <c r="A61" s="45"/>
      <c r="B61" s="49"/>
      <c r="C61" s="1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5"/>
      <c r="Q61" s="5"/>
      <c r="R61" s="5"/>
      <c r="S61" s="5"/>
      <c r="T61" s="5"/>
      <c r="U61" s="5"/>
      <c r="V61" s="173"/>
      <c r="X61" s="173"/>
      <c r="Y61" s="173"/>
      <c r="AD61" s="292"/>
      <c r="AF61" s="315" t="s">
        <v>111</v>
      </c>
    </row>
    <row r="62" spans="1:32" s="6" customFormat="1" x14ac:dyDescent="0.55000000000000004">
      <c r="A62" s="45"/>
      <c r="B62" s="49"/>
      <c r="C62" s="1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5"/>
      <c r="Q62" s="5"/>
      <c r="R62" s="5"/>
      <c r="S62" s="5"/>
      <c r="T62" s="5"/>
      <c r="U62" s="5"/>
      <c r="V62" s="164"/>
      <c r="W62" s="164"/>
      <c r="X62" s="173"/>
      <c r="Y62" s="173"/>
      <c r="AD62" s="292"/>
      <c r="AF62" s="315" t="s">
        <v>114</v>
      </c>
    </row>
    <row r="63" spans="1:32" s="6" customFormat="1" x14ac:dyDescent="0.55000000000000004">
      <c r="A63" s="45"/>
      <c r="B63" s="49"/>
      <c r="C63" s="1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5"/>
      <c r="Q63" s="5"/>
      <c r="R63" s="5"/>
      <c r="S63" s="5"/>
      <c r="T63" s="5"/>
      <c r="U63" s="5"/>
      <c r="V63" s="164"/>
      <c r="W63" s="164"/>
      <c r="X63" s="164"/>
      <c r="Y63" s="172"/>
      <c r="AD63" s="292"/>
      <c r="AF63" s="315" t="s">
        <v>112</v>
      </c>
    </row>
    <row r="64" spans="1:32" s="6" customFormat="1" x14ac:dyDescent="0.55000000000000004">
      <c r="A64" s="45"/>
      <c r="B64" s="49"/>
      <c r="C64" s="1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5"/>
      <c r="Q64" s="5"/>
    </row>
    <row r="65" spans="1:32" s="6" customFormat="1" ht="20.65" x14ac:dyDescent="0.55000000000000004">
      <c r="A65" s="45"/>
      <c r="B65" s="270"/>
      <c r="C65" s="19"/>
      <c r="D65" s="13"/>
      <c r="E65" s="13"/>
      <c r="F65" s="13"/>
      <c r="G65" s="13"/>
      <c r="H65" s="13"/>
      <c r="I65" s="13"/>
      <c r="J65" s="13"/>
      <c r="K65" s="13"/>
      <c r="L65" s="10"/>
      <c r="M65" s="10"/>
      <c r="N65" s="10"/>
      <c r="O65" s="10"/>
      <c r="P65" s="9"/>
      <c r="Q65" s="9"/>
      <c r="R65" s="272"/>
      <c r="S65" s="272"/>
      <c r="T65" s="272"/>
      <c r="U65" s="272"/>
      <c r="V65" s="272"/>
      <c r="W65" s="272"/>
      <c r="X65" s="272"/>
      <c r="Y65" s="272"/>
      <c r="Z65" s="272"/>
      <c r="AA65" s="273"/>
    </row>
    <row r="66" spans="1:32" s="260" customFormat="1" ht="20.65" x14ac:dyDescent="0.45">
      <c r="A66" s="256"/>
      <c r="B66" s="257" t="s">
        <v>117</v>
      </c>
      <c r="C66" s="258"/>
      <c r="D66" s="259">
        <v>13212666.6665191</v>
      </c>
      <c r="E66" s="259">
        <v>16665745.886324901</v>
      </c>
      <c r="F66" s="259">
        <v>19924680.966010801</v>
      </c>
      <c r="G66" s="259">
        <v>23953800.140815299</v>
      </c>
      <c r="H66" s="259">
        <v>29141591.313150302</v>
      </c>
      <c r="I66" s="259">
        <v>32173374.4398016</v>
      </c>
      <c r="J66" s="259">
        <v>35621374.458411701</v>
      </c>
      <c r="K66" s="259">
        <v>37549275.3382245</v>
      </c>
      <c r="L66" s="271">
        <v>38246923.164208896</v>
      </c>
      <c r="M66" s="271">
        <v>42005194.286644906</v>
      </c>
      <c r="N66" s="271">
        <v>45067992.919380002</v>
      </c>
      <c r="O66" s="271">
        <v>48044478.8701199</v>
      </c>
      <c r="P66" s="271">
        <v>52299888.133072101</v>
      </c>
      <c r="Q66" s="271">
        <v>60471710.758510605</v>
      </c>
      <c r="R66" s="182">
        <v>68831705.427037105</v>
      </c>
      <c r="S66" s="182">
        <v>82080219.853929892</v>
      </c>
      <c r="T66" s="182">
        <v>90702903.280006096</v>
      </c>
      <c r="U66" s="182">
        <v>93854108.404159889</v>
      </c>
      <c r="V66" s="182">
        <v>96686356.858733103</v>
      </c>
      <c r="W66" s="182">
        <v>111508610.68002701</v>
      </c>
      <c r="X66" s="182">
        <v>122006090.354937</v>
      </c>
      <c r="Y66" s="182">
        <v>129947342.29703401</v>
      </c>
      <c r="Z66" s="182">
        <v>137876215.76807791</v>
      </c>
      <c r="AA66" s="182">
        <v>148599453.87499669</v>
      </c>
      <c r="AB66" s="281">
        <v>159553348.30970252</v>
      </c>
      <c r="AC66" s="281">
        <v>169537387.72237149</v>
      </c>
      <c r="AD66" s="281">
        <v>179756125.79676199</v>
      </c>
      <c r="AE66" s="281">
        <v>191265952.07220876</v>
      </c>
      <c r="AF66" s="281">
        <v>198440706.82682088</v>
      </c>
    </row>
    <row r="67" spans="1:32" s="260" customFormat="1" ht="20.65" x14ac:dyDescent="0.45">
      <c r="A67" s="256"/>
      <c r="B67" s="261" t="s">
        <v>116</v>
      </c>
      <c r="C67" s="262"/>
      <c r="D67" s="263">
        <v>374.87</v>
      </c>
      <c r="E67" s="263">
        <v>382.33</v>
      </c>
      <c r="F67" s="263">
        <v>431.04</v>
      </c>
      <c r="G67" s="263">
        <v>404.09</v>
      </c>
      <c r="H67" s="263">
        <v>407.13</v>
      </c>
      <c r="I67" s="263">
        <v>424.97</v>
      </c>
      <c r="J67" s="263">
        <v>439.81</v>
      </c>
      <c r="K67" s="263">
        <v>473.77</v>
      </c>
      <c r="L67" s="263">
        <v>527.70000000000005</v>
      </c>
      <c r="M67" s="263">
        <v>572.67999999999995</v>
      </c>
      <c r="N67" s="263">
        <v>656.2</v>
      </c>
      <c r="O67" s="263">
        <v>712.38</v>
      </c>
      <c r="P67" s="264">
        <v>599.41999999999996</v>
      </c>
      <c r="Q67" s="264">
        <v>559.83000000000004</v>
      </c>
      <c r="R67" s="264">
        <v>514.21</v>
      </c>
      <c r="S67" s="264">
        <v>534.42999999999995</v>
      </c>
      <c r="T67" s="264">
        <v>495.82</v>
      </c>
      <c r="U67" s="264">
        <v>629.11</v>
      </c>
      <c r="V67" s="264">
        <v>506.43</v>
      </c>
      <c r="W67" s="264">
        <v>468.37</v>
      </c>
      <c r="X67" s="264">
        <v>521.46</v>
      </c>
      <c r="Y67" s="264">
        <v>478.6</v>
      </c>
      <c r="Z67" s="264">
        <v>523.76</v>
      </c>
      <c r="AA67" s="264">
        <v>607.38</v>
      </c>
      <c r="AB67" s="264">
        <v>707.34</v>
      </c>
      <c r="AC67" s="264">
        <v>667.29</v>
      </c>
      <c r="AD67" s="264">
        <v>615.22</v>
      </c>
      <c r="AE67" s="264">
        <v>695.69</v>
      </c>
      <c r="AF67" s="264">
        <v>744.62</v>
      </c>
    </row>
    <row r="68" spans="1:32" s="6" customFormat="1" x14ac:dyDescent="0.55000000000000004">
      <c r="A68" s="45"/>
      <c r="B68" s="49"/>
      <c r="C68" s="1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5"/>
      <c r="Q68" s="5"/>
      <c r="R68" s="5"/>
      <c r="S68" s="5"/>
      <c r="T68" s="5"/>
      <c r="U68" s="5"/>
      <c r="V68" s="17"/>
      <c r="W68" s="5"/>
      <c r="X68" s="5"/>
      <c r="Y68" s="5"/>
      <c r="Z68" s="5"/>
      <c r="AA68" s="5"/>
    </row>
    <row r="69" spans="1:32" s="6" customFormat="1" x14ac:dyDescent="0.55000000000000004">
      <c r="A69" s="45"/>
      <c r="B69" s="49"/>
      <c r="C69" s="1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5"/>
      <c r="Q69" s="5"/>
      <c r="R69" s="5"/>
      <c r="S69" s="5"/>
      <c r="T69" s="5"/>
      <c r="U69" s="5"/>
      <c r="V69" s="17"/>
      <c r="W69" s="5"/>
      <c r="X69" s="5"/>
      <c r="Y69" s="5"/>
      <c r="Z69" s="353"/>
      <c r="AA69" s="353"/>
      <c r="AB69" s="353"/>
      <c r="AC69" s="353"/>
      <c r="AD69" s="353"/>
    </row>
    <row r="70" spans="1:32" s="6" customFormat="1" x14ac:dyDescent="0.55000000000000004">
      <c r="A70" s="45"/>
      <c r="B70" s="49"/>
      <c r="C70" s="1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5"/>
      <c r="Q70" s="5"/>
      <c r="R70" s="5"/>
      <c r="S70" s="5"/>
      <c r="T70" s="5"/>
      <c r="U70" s="5"/>
      <c r="V70" s="17"/>
      <c r="W70" s="5"/>
      <c r="X70" s="5"/>
      <c r="Y70" s="5"/>
      <c r="Z70" s="5"/>
      <c r="AA70" s="5"/>
    </row>
    <row r="71" spans="1:32" s="6" customFormat="1" x14ac:dyDescent="0.55000000000000004">
      <c r="A71" s="1"/>
      <c r="B71" s="49"/>
      <c r="C71" s="1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5"/>
      <c r="Q71" s="5"/>
      <c r="R71" s="5"/>
      <c r="S71" s="5"/>
      <c r="T71" s="5"/>
      <c r="U71" s="5"/>
      <c r="V71" s="17"/>
      <c r="W71" s="5"/>
      <c r="X71" s="5"/>
      <c r="Y71" s="5"/>
      <c r="Z71" s="5"/>
      <c r="AA71" s="5"/>
    </row>
    <row r="72" spans="1:32" s="6" customFormat="1" ht="20.65" x14ac:dyDescent="0.6">
      <c r="A72" s="53" t="s">
        <v>0</v>
      </c>
      <c r="B72" s="49"/>
      <c r="C72" s="1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5"/>
      <c r="Q72" s="5"/>
      <c r="R72" s="5"/>
      <c r="S72" s="5"/>
      <c r="T72" s="5"/>
      <c r="U72" s="5"/>
      <c r="V72" s="17"/>
      <c r="W72" s="5"/>
      <c r="X72" s="5"/>
      <c r="Y72" s="5"/>
      <c r="Z72" s="5"/>
      <c r="AA72" s="5"/>
    </row>
    <row r="73" spans="1:32" s="6" customFormat="1" ht="20.65" x14ac:dyDescent="0.6">
      <c r="A73" s="54" t="s">
        <v>31</v>
      </c>
      <c r="B73" s="49"/>
      <c r="C73" s="1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5"/>
      <c r="Q73" s="5"/>
      <c r="R73" s="5"/>
      <c r="S73" s="5"/>
      <c r="T73" s="5"/>
      <c r="U73" s="5"/>
      <c r="V73" s="17"/>
      <c r="W73" s="5"/>
      <c r="X73" s="5"/>
      <c r="Y73" s="5"/>
      <c r="Z73" s="5"/>
      <c r="AA73" s="5"/>
    </row>
    <row r="74" spans="1:32" s="6" customFormat="1" x14ac:dyDescent="0.55000000000000004">
      <c r="A74" s="45"/>
      <c r="B74" s="49"/>
      <c r="C74" s="1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5"/>
      <c r="Q74" s="5"/>
      <c r="R74" s="5"/>
      <c r="S74" s="5"/>
      <c r="T74" s="5"/>
      <c r="U74" s="5"/>
      <c r="V74" s="17"/>
      <c r="W74" s="5"/>
      <c r="X74" s="5"/>
      <c r="Y74" s="5"/>
      <c r="Z74" s="5"/>
      <c r="AA74" s="5"/>
    </row>
    <row r="75" spans="1:32" s="12" customFormat="1" ht="20.65" x14ac:dyDescent="0.55000000000000004">
      <c r="A75" s="34"/>
      <c r="B75" s="34"/>
      <c r="C75" s="5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9"/>
      <c r="Q75" s="9"/>
      <c r="R75" s="9"/>
      <c r="S75" s="9"/>
      <c r="T75" s="9"/>
      <c r="U75" s="9"/>
      <c r="V75" s="9"/>
      <c r="W75" s="9"/>
      <c r="X75" s="5"/>
      <c r="Y75" s="5"/>
      <c r="Z75" s="5"/>
      <c r="AA75" s="5"/>
      <c r="AC75" s="309"/>
      <c r="AD75" s="309"/>
    </row>
    <row r="76" spans="1:32" s="328" customFormat="1" ht="23.25" x14ac:dyDescent="0.7">
      <c r="A76" s="321"/>
      <c r="B76" s="321"/>
      <c r="C76" s="322"/>
      <c r="D76" s="323">
        <v>1991</v>
      </c>
      <c r="E76" s="324">
        <v>1992</v>
      </c>
      <c r="F76" s="324">
        <v>1993</v>
      </c>
      <c r="G76" s="324">
        <v>1994</v>
      </c>
      <c r="H76" s="324">
        <v>1995</v>
      </c>
      <c r="I76" s="324">
        <v>1996</v>
      </c>
      <c r="J76" s="324">
        <v>1997</v>
      </c>
      <c r="K76" s="324">
        <v>1998</v>
      </c>
      <c r="L76" s="324">
        <v>1999</v>
      </c>
      <c r="M76" s="324">
        <v>2000</v>
      </c>
      <c r="N76" s="324">
        <v>2001</v>
      </c>
      <c r="O76" s="324">
        <v>2002</v>
      </c>
      <c r="P76" s="324">
        <v>2003</v>
      </c>
      <c r="Q76" s="324">
        <v>2004</v>
      </c>
      <c r="R76" s="324">
        <v>2005</v>
      </c>
      <c r="S76" s="324">
        <v>2006</v>
      </c>
      <c r="T76" s="324">
        <v>2007</v>
      </c>
      <c r="U76" s="324">
        <v>2008</v>
      </c>
      <c r="V76" s="324">
        <v>2009</v>
      </c>
      <c r="W76" s="324">
        <v>2010</v>
      </c>
      <c r="X76" s="323">
        <v>2011</v>
      </c>
      <c r="Y76" s="323">
        <v>2012</v>
      </c>
      <c r="Z76" s="316">
        <v>2013</v>
      </c>
      <c r="AA76" s="316">
        <v>2014</v>
      </c>
      <c r="AB76" s="316">
        <f>+AB4</f>
        <v>2015</v>
      </c>
      <c r="AC76" s="316">
        <v>2016</v>
      </c>
      <c r="AD76" s="344">
        <v>2017</v>
      </c>
      <c r="AE76" s="344">
        <v>2018</v>
      </c>
      <c r="AF76" s="344">
        <v>2019</v>
      </c>
    </row>
    <row r="77" spans="1:32" s="12" customFormat="1" x14ac:dyDescent="0.55000000000000004">
      <c r="A77" s="56"/>
      <c r="B77" s="56"/>
      <c r="C77" s="14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6"/>
      <c r="P77" s="9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34"/>
    </row>
    <row r="78" spans="1:32" s="20" customFormat="1" x14ac:dyDescent="0.55000000000000004">
      <c r="A78" s="57" t="s">
        <v>2</v>
      </c>
      <c r="B78" s="57"/>
      <c r="C78" s="19"/>
      <c r="D78" s="58">
        <f>D6/D$66</f>
        <v>3.7135156727500722E-2</v>
      </c>
      <c r="E78" s="58">
        <f t="shared" ref="E78:P78" si="0">E6/E$66</f>
        <v>3.0783731865908968E-2</v>
      </c>
      <c r="F78" s="58">
        <f t="shared" si="0"/>
        <v>2.9605779793058836E-2</v>
      </c>
      <c r="G78" s="58">
        <f t="shared" si="0"/>
        <v>2.4679759128065547E-2</v>
      </c>
      <c r="H78" s="58">
        <f t="shared" si="0"/>
        <v>2.0495251903673659E-2</v>
      </c>
      <c r="I78" s="58">
        <f t="shared" si="0"/>
        <v>1.7580250320803906E-2</v>
      </c>
      <c r="J78" s="58">
        <f t="shared" si="0"/>
        <v>1.5613351574701955E-2</v>
      </c>
      <c r="K78" s="58">
        <f t="shared" si="0"/>
        <v>1.4511257362876437E-2</v>
      </c>
      <c r="L78" s="58">
        <f t="shared" si="0"/>
        <v>1.3449817655286701E-2</v>
      </c>
      <c r="M78" s="58">
        <f t="shared" si="0"/>
        <v>1.222595049339697E-2</v>
      </c>
      <c r="N78" s="58">
        <f t="shared" si="0"/>
        <v>1.0617853685544392E-2</v>
      </c>
      <c r="O78" s="58">
        <f t="shared" si="0"/>
        <v>9.5379002723422514E-3</v>
      </c>
      <c r="P78" s="58">
        <f t="shared" si="0"/>
        <v>1.1793742816508286E-2</v>
      </c>
      <c r="Q78" s="58">
        <f t="shared" ref="Q78:AD84" si="1">Q6/Q$66</f>
        <v>1.6462654380947454E-2</v>
      </c>
      <c r="R78" s="58">
        <f t="shared" si="1"/>
        <v>1.9822962025597038E-2</v>
      </c>
      <c r="S78" s="58">
        <f t="shared" si="1"/>
        <v>1.6052279326957089E-2</v>
      </c>
      <c r="T78" s="58">
        <f t="shared" si="1"/>
        <v>1.8792768648196644E-2</v>
      </c>
      <c r="U78" s="58">
        <f t="shared" si="1"/>
        <v>2.9493595916818594E-2</v>
      </c>
      <c r="V78" s="58">
        <f t="shared" si="1"/>
        <v>4.486564137056645E-2</v>
      </c>
      <c r="W78" s="58">
        <f t="shared" si="1"/>
        <v>7.0748799154261147E-2</v>
      </c>
      <c r="X78" s="58">
        <f t="shared" si="1"/>
        <v>9.1806874763747243E-2</v>
      </c>
      <c r="Y78" s="58">
        <f t="shared" si="1"/>
        <v>0.10016339637517321</v>
      </c>
      <c r="Z78" s="58">
        <f t="shared" si="1"/>
        <v>0.11086492605967165</v>
      </c>
      <c r="AA78" s="58">
        <f t="shared" si="1"/>
        <v>0.12571624600345679</v>
      </c>
      <c r="AB78" s="58">
        <f t="shared" si="1"/>
        <v>0.14116399316701805</v>
      </c>
      <c r="AC78" s="58">
        <f t="shared" si="1"/>
        <v>0.17292777284217439</v>
      </c>
      <c r="AD78" s="58">
        <f t="shared" si="1"/>
        <v>0.19451819343661891</v>
      </c>
      <c r="AE78" s="58">
        <f t="shared" ref="AE78:AF78" si="2">AE6/AE$66</f>
        <v>0.2048795988359805</v>
      </c>
      <c r="AF78" s="58">
        <f t="shared" si="2"/>
        <v>0.22171371767718029</v>
      </c>
    </row>
    <row r="79" spans="1:32" s="12" customFormat="1" x14ac:dyDescent="0.55000000000000004">
      <c r="A79" s="5"/>
      <c r="B79" s="5" t="s">
        <v>4</v>
      </c>
      <c r="C79" s="5"/>
      <c r="D79" s="59">
        <f t="shared" ref="D79:P81" si="3">D7/D$66</f>
        <v>2.7184948239070344E-2</v>
      </c>
      <c r="E79" s="59">
        <f t="shared" si="3"/>
        <v>2.4755377320287372E-2</v>
      </c>
      <c r="F79" s="59">
        <f t="shared" si="3"/>
        <v>2.3991904813037271E-2</v>
      </c>
      <c r="G79" s="59">
        <f t="shared" si="3"/>
        <v>2.0761367806929366E-2</v>
      </c>
      <c r="H79" s="59">
        <f t="shared" si="3"/>
        <v>1.7322754159246053E-2</v>
      </c>
      <c r="I79" s="59">
        <f t="shared" si="3"/>
        <v>1.556294692816668E-2</v>
      </c>
      <c r="J79" s="59">
        <f t="shared" si="3"/>
        <v>1.3814108620856467E-2</v>
      </c>
      <c r="K79" s="59">
        <f t="shared" si="3"/>
        <v>1.253488285882963E-2</v>
      </c>
      <c r="L79" s="59">
        <f t="shared" si="3"/>
        <v>1.1476993099748124E-2</v>
      </c>
      <c r="M79" s="59">
        <f t="shared" si="3"/>
        <v>9.8195751038614131E-3</v>
      </c>
      <c r="N79" s="59">
        <f t="shared" si="3"/>
        <v>8.3409906909216215E-3</v>
      </c>
      <c r="O79" s="59">
        <f t="shared" si="3"/>
        <v>6.9740593122394967E-3</v>
      </c>
      <c r="P79" s="59">
        <f t="shared" si="3"/>
        <v>5.4488307993981857E-3</v>
      </c>
      <c r="Q79" s="59">
        <f t="shared" si="1"/>
        <v>3.897013740569874E-3</v>
      </c>
      <c r="R79" s="59">
        <f t="shared" si="1"/>
        <v>2.6979372678886896E-3</v>
      </c>
      <c r="S79" s="59">
        <f t="shared" si="1"/>
        <v>1.5507087744403424E-3</v>
      </c>
      <c r="T79" s="59">
        <f t="shared" si="1"/>
        <v>7.5819178423823096E-4</v>
      </c>
      <c r="U79" s="59">
        <f t="shared" si="1"/>
        <v>0</v>
      </c>
      <c r="V79" s="59">
        <f t="shared" si="1"/>
        <v>0</v>
      </c>
      <c r="W79" s="59">
        <f t="shared" si="1"/>
        <v>0</v>
      </c>
      <c r="X79" s="59">
        <f t="shared" si="1"/>
        <v>0</v>
      </c>
      <c r="Y79" s="59">
        <f t="shared" si="1"/>
        <v>0</v>
      </c>
      <c r="Z79" s="59">
        <f t="shared" si="1"/>
        <v>0</v>
      </c>
      <c r="AA79" s="59">
        <f t="shared" si="1"/>
        <v>0</v>
      </c>
      <c r="AB79" s="59">
        <f t="shared" si="1"/>
        <v>0</v>
      </c>
      <c r="AC79" s="59">
        <f t="shared" si="1"/>
        <v>0</v>
      </c>
      <c r="AD79" s="59">
        <f t="shared" si="1"/>
        <v>0</v>
      </c>
      <c r="AE79" s="59">
        <f t="shared" ref="AE79:AF79" si="4">AE7/AE$66</f>
        <v>0</v>
      </c>
      <c r="AF79" s="59">
        <f t="shared" si="4"/>
        <v>0</v>
      </c>
    </row>
    <row r="80" spans="1:32" s="12" customFormat="1" x14ac:dyDescent="0.55000000000000004">
      <c r="A80" s="5"/>
      <c r="B80" s="5" t="s">
        <v>5</v>
      </c>
      <c r="C80" s="5"/>
      <c r="D80" s="59">
        <f t="shared" si="3"/>
        <v>0</v>
      </c>
      <c r="E80" s="59">
        <f t="shared" si="3"/>
        <v>0</v>
      </c>
      <c r="F80" s="59">
        <f t="shared" si="3"/>
        <v>0</v>
      </c>
      <c r="G80" s="59">
        <f t="shared" si="3"/>
        <v>0</v>
      </c>
      <c r="H80" s="59">
        <f t="shared" si="3"/>
        <v>0</v>
      </c>
      <c r="I80" s="59">
        <f t="shared" si="3"/>
        <v>0</v>
      </c>
      <c r="J80" s="59">
        <f t="shared" si="3"/>
        <v>0</v>
      </c>
      <c r="K80" s="59">
        <f t="shared" si="3"/>
        <v>0</v>
      </c>
      <c r="L80" s="59">
        <f t="shared" si="3"/>
        <v>0</v>
      </c>
      <c r="M80" s="59">
        <f t="shared" si="3"/>
        <v>0</v>
      </c>
      <c r="N80" s="59">
        <f t="shared" si="3"/>
        <v>0</v>
      </c>
      <c r="O80" s="59">
        <f t="shared" si="3"/>
        <v>0</v>
      </c>
      <c r="P80" s="59">
        <f t="shared" si="3"/>
        <v>0</v>
      </c>
      <c r="Q80" s="59">
        <f t="shared" si="1"/>
        <v>0</v>
      </c>
      <c r="R80" s="59">
        <f t="shared" si="1"/>
        <v>0</v>
      </c>
      <c r="S80" s="59">
        <f t="shared" si="1"/>
        <v>0</v>
      </c>
      <c r="T80" s="59">
        <f t="shared" si="1"/>
        <v>0</v>
      </c>
      <c r="U80" s="59">
        <f t="shared" si="1"/>
        <v>0</v>
      </c>
      <c r="V80" s="59">
        <f t="shared" si="1"/>
        <v>0</v>
      </c>
      <c r="W80" s="59">
        <f t="shared" si="1"/>
        <v>2.4419190440938066E-3</v>
      </c>
      <c r="X80" s="59">
        <f t="shared" si="1"/>
        <v>3.5600271981211318E-3</v>
      </c>
      <c r="Y80" s="59">
        <f t="shared" si="1"/>
        <v>3.3424692827281758E-3</v>
      </c>
      <c r="Z80" s="59">
        <f t="shared" si="1"/>
        <v>3.1502532730562703E-3</v>
      </c>
      <c r="AA80" s="59">
        <f t="shared" si="1"/>
        <v>2.9229246048600908E-3</v>
      </c>
      <c r="AB80" s="59">
        <f t="shared" si="1"/>
        <v>2.9090440796133337E-3</v>
      </c>
      <c r="AC80" s="59">
        <f t="shared" si="1"/>
        <v>2.5619422702871193E-3</v>
      </c>
      <c r="AD80" s="59">
        <f t="shared" si="1"/>
        <v>2.4163015200443535E-3</v>
      </c>
      <c r="AE80" s="59">
        <f t="shared" ref="AE80:AF80" si="5">AE8/AE$66</f>
        <v>2.2708955530080736E-3</v>
      </c>
      <c r="AF80" s="59">
        <f t="shared" si="5"/>
        <v>1.917351062108669E-3</v>
      </c>
    </row>
    <row r="81" spans="1:32" s="12" customFormat="1" x14ac:dyDescent="0.55000000000000004">
      <c r="A81" s="5"/>
      <c r="B81" s="5" t="s">
        <v>6</v>
      </c>
      <c r="C81" s="5"/>
      <c r="D81" s="59">
        <f t="shared" si="3"/>
        <v>9.9502084884303781E-3</v>
      </c>
      <c r="E81" s="59">
        <f t="shared" si="3"/>
        <v>6.0283545456215962E-3</v>
      </c>
      <c r="F81" s="59">
        <f t="shared" si="3"/>
        <v>5.6138749800215644E-3</v>
      </c>
      <c r="G81" s="59">
        <f t="shared" si="3"/>
        <v>3.9183913211361813E-3</v>
      </c>
      <c r="H81" s="59">
        <f t="shared" si="3"/>
        <v>3.1724977444276036E-3</v>
      </c>
      <c r="I81" s="59">
        <f t="shared" si="3"/>
        <v>2.0173033926372255E-3</v>
      </c>
      <c r="J81" s="59">
        <f t="shared" si="3"/>
        <v>1.7992429538454891E-3</v>
      </c>
      <c r="K81" s="59">
        <f t="shared" si="3"/>
        <v>1.9763745040468081E-3</v>
      </c>
      <c r="L81" s="59">
        <f t="shared" si="3"/>
        <v>1.9728245555385758E-3</v>
      </c>
      <c r="M81" s="59">
        <f t="shared" si="3"/>
        <v>2.4063753895355562E-3</v>
      </c>
      <c r="N81" s="59">
        <f t="shared" si="3"/>
        <v>2.2768629946227702E-3</v>
      </c>
      <c r="O81" s="59">
        <f t="shared" si="3"/>
        <v>2.5638409601027551E-3</v>
      </c>
      <c r="P81" s="59">
        <f t="shared" si="3"/>
        <v>6.3449120171101001E-3</v>
      </c>
      <c r="Q81" s="59">
        <f t="shared" si="1"/>
        <v>1.2565640640377582E-2</v>
      </c>
      <c r="R81" s="59">
        <f t="shared" si="1"/>
        <v>1.7125024757708347E-2</v>
      </c>
      <c r="S81" s="59">
        <f t="shared" si="1"/>
        <v>1.4501570552516744E-2</v>
      </c>
      <c r="T81" s="59">
        <f t="shared" si="1"/>
        <v>1.8034576863958415E-2</v>
      </c>
      <c r="U81" s="59">
        <f t="shared" si="1"/>
        <v>2.9493595916818594E-2</v>
      </c>
      <c r="V81" s="59">
        <f t="shared" si="1"/>
        <v>4.486564137056645E-2</v>
      </c>
      <c r="W81" s="59">
        <f t="shared" si="1"/>
        <v>6.8306880110167334E-2</v>
      </c>
      <c r="X81" s="59">
        <f t="shared" si="1"/>
        <v>8.8246847565626105E-2</v>
      </c>
      <c r="Y81" s="59">
        <f t="shared" si="1"/>
        <v>9.6820927092445025E-2</v>
      </c>
      <c r="Z81" s="59">
        <f t="shared" si="1"/>
        <v>0.10771467278661538</v>
      </c>
      <c r="AA81" s="59">
        <f t="shared" si="1"/>
        <v>0.12279332139859671</v>
      </c>
      <c r="AB81" s="59">
        <f t="shared" si="1"/>
        <v>0.13825494908740471</v>
      </c>
      <c r="AC81" s="59">
        <f t="shared" si="1"/>
        <v>0.17036583057188726</v>
      </c>
      <c r="AD81" s="59">
        <f t="shared" si="1"/>
        <v>0.19210189191657456</v>
      </c>
      <c r="AE81" s="59">
        <f t="shared" ref="AE81:AF81" si="6">AE9/AE$66</f>
        <v>0.20260870328297242</v>
      </c>
      <c r="AF81" s="59">
        <f t="shared" si="6"/>
        <v>0.21979636661507163</v>
      </c>
    </row>
    <row r="82" spans="1:32" s="12" customFormat="1" x14ac:dyDescent="0.55000000000000004">
      <c r="A82" s="5"/>
      <c r="B82" s="5"/>
      <c r="C82" s="5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</row>
    <row r="83" spans="1:32" s="20" customFormat="1" x14ac:dyDescent="0.55000000000000004">
      <c r="A83" s="19" t="s">
        <v>7</v>
      </c>
      <c r="B83" s="19"/>
      <c r="C83" s="19"/>
      <c r="D83" s="60">
        <f t="shared" ref="D83:P88" si="7">D11/D$66</f>
        <v>9.0655784138732334E-2</v>
      </c>
      <c r="E83" s="60">
        <f t="shared" si="7"/>
        <v>0.1001225691853479</v>
      </c>
      <c r="F83" s="60">
        <f t="shared" si="7"/>
        <v>9.2892958244335425E-2</v>
      </c>
      <c r="G83" s="60">
        <f t="shared" si="7"/>
        <v>9.1524787735301677E-2</v>
      </c>
      <c r="H83" s="60">
        <f t="shared" si="7"/>
        <v>8.361377657164705E-2</v>
      </c>
      <c r="I83" s="60">
        <f t="shared" si="7"/>
        <v>7.9680830147196971E-2</v>
      </c>
      <c r="J83" s="60">
        <f t="shared" si="7"/>
        <v>7.4879698146238557E-2</v>
      </c>
      <c r="K83" s="60">
        <f t="shared" si="7"/>
        <v>7.2693447094301422E-2</v>
      </c>
      <c r="L83" s="60">
        <f t="shared" si="7"/>
        <v>8.0166828291935888E-2</v>
      </c>
      <c r="M83" s="60">
        <f t="shared" si="7"/>
        <v>7.5213273936563615E-2</v>
      </c>
      <c r="N83" s="60">
        <f t="shared" si="7"/>
        <v>7.099383960860034E-2</v>
      </c>
      <c r="O83" s="60">
        <f t="shared" si="7"/>
        <v>6.8318693530493663E-2</v>
      </c>
      <c r="P83" s="60">
        <f t="shared" si="7"/>
        <v>5.8047485639653749E-2</v>
      </c>
      <c r="Q83" s="60">
        <f t="shared" si="1"/>
        <v>5.4898503874768918E-2</v>
      </c>
      <c r="R83" s="60">
        <f t="shared" si="1"/>
        <v>5.624039736329739E-2</v>
      </c>
      <c r="S83" s="60">
        <f t="shared" si="1"/>
        <v>4.8608461492223622E-2</v>
      </c>
      <c r="T83" s="60">
        <f t="shared" si="1"/>
        <v>5.1810840604237865E-2</v>
      </c>
      <c r="U83" s="60">
        <f t="shared" si="1"/>
        <v>5.6824160592948744E-2</v>
      </c>
      <c r="V83" s="60">
        <f t="shared" si="1"/>
        <v>6.0508476724372234E-2</v>
      </c>
      <c r="W83" s="60">
        <f t="shared" si="1"/>
        <v>6.1753055711386368E-2</v>
      </c>
      <c r="X83" s="60">
        <f t="shared" si="1"/>
        <v>7.7097521168117411E-2</v>
      </c>
      <c r="Y83" s="60">
        <f>Y11/Y$66</f>
        <v>7.1555818884856362E-2</v>
      </c>
      <c r="Z83" s="60">
        <f t="shared" si="1"/>
        <v>6.5278787640528177E-2</v>
      </c>
      <c r="AA83" s="60">
        <f t="shared" si="1"/>
        <v>6.1582576176195281E-2</v>
      </c>
      <c r="AB83" s="60">
        <f t="shared" si="1"/>
        <v>6.7581704508374058E-2</v>
      </c>
      <c r="AC83" s="60">
        <f t="shared" si="1"/>
        <v>7.2178697636634967E-2</v>
      </c>
      <c r="AD83" s="60">
        <f t="shared" si="1"/>
        <v>7.2724466360692352E-2</v>
      </c>
      <c r="AE83" s="60">
        <f t="shared" ref="AE83:AF83" si="8">AE11/AE$66</f>
        <v>7.5723056072944606E-2</v>
      </c>
      <c r="AF83" s="60">
        <f t="shared" si="8"/>
        <v>8.0947989562149172E-2</v>
      </c>
    </row>
    <row r="84" spans="1:32" s="12" customFormat="1" x14ac:dyDescent="0.55000000000000004">
      <c r="A84" s="5"/>
      <c r="B84" s="5" t="s">
        <v>32</v>
      </c>
      <c r="C84" s="5"/>
      <c r="D84" s="59">
        <f t="shared" si="7"/>
        <v>7.548199474189142E-2</v>
      </c>
      <c r="E84" s="59">
        <f t="shared" si="7"/>
        <v>8.7301429226390379E-2</v>
      </c>
      <c r="F84" s="59">
        <f t="shared" si="7"/>
        <v>8.4250448921295421E-2</v>
      </c>
      <c r="G84" s="59">
        <f t="shared" si="7"/>
        <v>8.4205871099471696E-2</v>
      </c>
      <c r="H84" s="59">
        <f t="shared" si="7"/>
        <v>7.5824407948610756E-2</v>
      </c>
      <c r="I84" s="59">
        <f t="shared" si="7"/>
        <v>7.1542681645245354E-2</v>
      </c>
      <c r="J84" s="59">
        <f t="shared" si="7"/>
        <v>6.7624672057850971E-2</v>
      </c>
      <c r="K84" s="59">
        <f t="shared" si="7"/>
        <v>6.3674199767207895E-2</v>
      </c>
      <c r="L84" s="59">
        <f t="shared" si="7"/>
        <v>6.9967300415532688E-2</v>
      </c>
      <c r="M84" s="59">
        <f t="shared" si="7"/>
        <v>6.9918523860601892E-2</v>
      </c>
      <c r="N84" s="59">
        <f t="shared" si="7"/>
        <v>6.7214879003350866E-2</v>
      </c>
      <c r="O84" s="59">
        <f t="shared" si="7"/>
        <v>6.3880565825197411E-2</v>
      </c>
      <c r="P84" s="59">
        <f t="shared" si="7"/>
        <v>5.5085751802558799E-2</v>
      </c>
      <c r="Q84" s="59">
        <f t="shared" si="1"/>
        <v>5.2078575593411336E-2</v>
      </c>
      <c r="R84" s="59">
        <f t="shared" ref="Q84:AD90" si="9">R12/R$66</f>
        <v>5.3512339482920633E-2</v>
      </c>
      <c r="S84" s="59">
        <f t="shared" si="9"/>
        <v>4.7325139473868225E-2</v>
      </c>
      <c r="T84" s="59">
        <f t="shared" si="9"/>
        <v>5.0381326635321931E-2</v>
      </c>
      <c r="U84" s="59">
        <f t="shared" si="9"/>
        <v>5.5513966514811296E-2</v>
      </c>
      <c r="V84" s="59">
        <f t="shared" si="9"/>
        <v>5.9329645286483539E-2</v>
      </c>
      <c r="W84" s="59">
        <f t="shared" si="9"/>
        <v>6.1742089742098945E-2</v>
      </c>
      <c r="X84" s="59">
        <f t="shared" si="9"/>
        <v>7.7096914641018768E-2</v>
      </c>
      <c r="Y84" s="59">
        <f t="shared" si="9"/>
        <v>7.1555818884856362E-2</v>
      </c>
      <c r="Z84" s="59">
        <f t="shared" si="9"/>
        <v>6.5278787640528177E-2</v>
      </c>
      <c r="AA84" s="59">
        <f t="shared" si="9"/>
        <v>6.1582576176195281E-2</v>
      </c>
      <c r="AB84" s="59">
        <f t="shared" si="9"/>
        <v>6.7556634523680062E-2</v>
      </c>
      <c r="AC84" s="59">
        <f t="shared" si="9"/>
        <v>7.2178697636634967E-2</v>
      </c>
      <c r="AD84" s="59">
        <f t="shared" si="9"/>
        <v>7.2724466360692352E-2</v>
      </c>
      <c r="AE84" s="59">
        <f t="shared" ref="AE84:AF84" si="10">AE12/AE$66</f>
        <v>7.5723056072944606E-2</v>
      </c>
      <c r="AF84" s="59">
        <f t="shared" si="10"/>
        <v>8.0947989562149172E-2</v>
      </c>
    </row>
    <row r="85" spans="1:32" s="12" customFormat="1" x14ac:dyDescent="0.55000000000000004">
      <c r="A85" s="5"/>
      <c r="B85" s="5" t="s">
        <v>9</v>
      </c>
      <c r="C85" s="5"/>
      <c r="D85" s="59">
        <f t="shared" si="7"/>
        <v>6.9796282407308622E-3</v>
      </c>
      <c r="E85" s="59">
        <f t="shared" si="7"/>
        <v>5.2112587346759233E-3</v>
      </c>
      <c r="F85" s="59">
        <f t="shared" si="7"/>
        <v>5.7543181121235852E-3</v>
      </c>
      <c r="G85" s="59">
        <f t="shared" si="7"/>
        <v>4.9968614211676424E-3</v>
      </c>
      <c r="H85" s="59">
        <f t="shared" si="7"/>
        <v>3.7991189411485716E-3</v>
      </c>
      <c r="I85" s="59">
        <f t="shared" si="7"/>
        <v>3.479115397063407E-3</v>
      </c>
      <c r="J85" s="59">
        <f t="shared" si="7"/>
        <v>3.2000160846708263E-3</v>
      </c>
      <c r="K85" s="59">
        <f t="shared" si="7"/>
        <v>3.0485634125000053E-3</v>
      </c>
      <c r="L85" s="59">
        <f t="shared" si="7"/>
        <v>1.9875381541314724E-3</v>
      </c>
      <c r="M85" s="59">
        <f t="shared" si="7"/>
        <v>4.7440661972930672E-3</v>
      </c>
      <c r="N85" s="59">
        <f t="shared" si="7"/>
        <v>6.1771527716133721E-3</v>
      </c>
      <c r="O85" s="59">
        <f t="shared" si="7"/>
        <v>2.6938036821852408E-3</v>
      </c>
      <c r="P85" s="59">
        <f t="shared" si="7"/>
        <v>5.7971211836737575E-5</v>
      </c>
      <c r="Q85" s="59">
        <f t="shared" si="9"/>
        <v>4.2029826957430539E-5</v>
      </c>
      <c r="R85" s="59">
        <f t="shared" si="9"/>
        <v>2.5356300547428626E-6</v>
      </c>
      <c r="S85" s="59">
        <f t="shared" si="9"/>
        <v>9.9603788154431603E-6</v>
      </c>
      <c r="T85" s="59">
        <f t="shared" si="9"/>
        <v>3.1128434128331696E-6</v>
      </c>
      <c r="U85" s="59">
        <f t="shared" si="9"/>
        <v>3.4211573202243406E-7</v>
      </c>
      <c r="V85" s="59">
        <f t="shared" si="9"/>
        <v>1.7788337093028572E-4</v>
      </c>
      <c r="W85" s="59">
        <f t="shared" si="9"/>
        <v>6.1960492871942282E-4</v>
      </c>
      <c r="X85" s="59">
        <f t="shared" si="9"/>
        <v>1.0325831657132692E-3</v>
      </c>
      <c r="Y85" s="59">
        <f t="shared" si="9"/>
        <v>1.2184177355862229E-3</v>
      </c>
      <c r="Z85" s="59">
        <f t="shared" si="9"/>
        <v>1.4574828407607477E-3</v>
      </c>
      <c r="AA85" s="59">
        <f t="shared" si="9"/>
        <v>7.5234237308533652E-3</v>
      </c>
      <c r="AB85" s="59">
        <f t="shared" si="9"/>
        <v>1.859496883124691E-3</v>
      </c>
      <c r="AC85" s="59">
        <f t="shared" si="9"/>
        <v>2.7367190818156947E-3</v>
      </c>
      <c r="AD85" s="59">
        <f t="shared" si="9"/>
        <v>0</v>
      </c>
      <c r="AE85" s="59">
        <f t="shared" ref="AE85:AF85" si="11">AE13/AE$66</f>
        <v>0</v>
      </c>
      <c r="AF85" s="59">
        <f t="shared" si="11"/>
        <v>0</v>
      </c>
    </row>
    <row r="86" spans="1:32" s="12" customFormat="1" x14ac:dyDescent="0.55000000000000004">
      <c r="A86" s="5"/>
      <c r="B86" s="5" t="s">
        <v>10</v>
      </c>
      <c r="C86" s="5"/>
      <c r="D86" s="59">
        <f t="shared" si="7"/>
        <v>0</v>
      </c>
      <c r="E86" s="59">
        <f t="shared" si="7"/>
        <v>0</v>
      </c>
      <c r="F86" s="59">
        <f t="shared" si="7"/>
        <v>0</v>
      </c>
      <c r="G86" s="59">
        <f t="shared" si="7"/>
        <v>0</v>
      </c>
      <c r="H86" s="59">
        <f t="shared" si="7"/>
        <v>0</v>
      </c>
      <c r="I86" s="59">
        <f t="shared" si="7"/>
        <v>0</v>
      </c>
      <c r="J86" s="59">
        <f t="shared" si="7"/>
        <v>0</v>
      </c>
      <c r="K86" s="59">
        <f t="shared" si="7"/>
        <v>0</v>
      </c>
      <c r="L86" s="59">
        <f t="shared" si="7"/>
        <v>0</v>
      </c>
      <c r="M86" s="59">
        <f t="shared" si="7"/>
        <v>0</v>
      </c>
      <c r="N86" s="59">
        <f t="shared" si="7"/>
        <v>1.7735024333340019E-3</v>
      </c>
      <c r="O86" s="59">
        <f t="shared" si="7"/>
        <v>4.279032947089742E-3</v>
      </c>
      <c r="P86" s="59">
        <f t="shared" si="7"/>
        <v>1.519694690833201E-3</v>
      </c>
      <c r="Q86" s="59">
        <f t="shared" si="9"/>
        <v>1.1828745971095753E-3</v>
      </c>
      <c r="R86" s="59">
        <f t="shared" si="9"/>
        <v>2.9715004572538053E-3</v>
      </c>
      <c r="S86" s="59">
        <f t="shared" si="9"/>
        <v>1.1046418693974646E-3</v>
      </c>
      <c r="T86" s="59">
        <f t="shared" si="9"/>
        <v>1.1833998551142387E-3</v>
      </c>
      <c r="U86" s="59">
        <f t="shared" si="9"/>
        <v>1.5413657831263154E-3</v>
      </c>
      <c r="V86" s="59">
        <f t="shared" si="9"/>
        <v>1.3361260088509733E-3</v>
      </c>
      <c r="W86" s="59">
        <f t="shared" si="9"/>
        <v>1.2176262942563917E-3</v>
      </c>
      <c r="X86" s="59">
        <f t="shared" si="9"/>
        <v>3.6461911426374856E-3</v>
      </c>
      <c r="Y86" s="59">
        <f t="shared" si="9"/>
        <v>3.6547612791983778E-3</v>
      </c>
      <c r="Z86" s="59">
        <f t="shared" si="9"/>
        <v>3.2218460716039472E-3</v>
      </c>
      <c r="AA86" s="59">
        <f t="shared" si="9"/>
        <v>3.9287184527010628E-4</v>
      </c>
      <c r="AB86" s="59">
        <f t="shared" si="9"/>
        <v>6.4962597838316252E-5</v>
      </c>
      <c r="AC86" s="59">
        <f t="shared" si="9"/>
        <v>2.3310470157601173E-3</v>
      </c>
      <c r="AD86" s="59">
        <f t="shared" si="9"/>
        <v>2.4312384240752945E-3</v>
      </c>
      <c r="AE86" s="59">
        <f t="shared" ref="AE86:AF86" si="12">AE14/AE$66</f>
        <v>1.8990809492474107E-3</v>
      </c>
      <c r="AF86" s="59">
        <f t="shared" si="12"/>
        <v>7.6645627377619778E-4</v>
      </c>
    </row>
    <row r="87" spans="1:32" s="12" customFormat="1" x14ac:dyDescent="0.55000000000000004">
      <c r="A87" s="5"/>
      <c r="B87" s="5" t="s">
        <v>11</v>
      </c>
      <c r="C87" s="5"/>
      <c r="D87" s="59">
        <f t="shared" si="7"/>
        <v>6.8502366501160553E-2</v>
      </c>
      <c r="E87" s="59">
        <f t="shared" si="7"/>
        <v>8.2090170491714465E-2</v>
      </c>
      <c r="F87" s="59">
        <f t="shared" si="7"/>
        <v>7.8496130809171838E-2</v>
      </c>
      <c r="G87" s="59">
        <f t="shared" si="7"/>
        <v>7.9209009678304049E-2</v>
      </c>
      <c r="H87" s="59">
        <f t="shared" si="7"/>
        <v>7.202528900746219E-2</v>
      </c>
      <c r="I87" s="59">
        <f t="shared" si="7"/>
        <v>6.8063566248181939E-2</v>
      </c>
      <c r="J87" s="59">
        <f t="shared" si="7"/>
        <v>6.4424655973180145E-2</v>
      </c>
      <c r="K87" s="59">
        <f t="shared" si="7"/>
        <v>6.0625636354707899E-2</v>
      </c>
      <c r="L87" s="59">
        <f t="shared" si="7"/>
        <v>6.7979762261401219E-2</v>
      </c>
      <c r="M87" s="59">
        <f t="shared" si="7"/>
        <v>6.517445766330883E-2</v>
      </c>
      <c r="N87" s="59">
        <f t="shared" si="7"/>
        <v>5.926422379840348E-2</v>
      </c>
      <c r="O87" s="59">
        <f t="shared" si="7"/>
        <v>5.6907729195922421E-2</v>
      </c>
      <c r="P87" s="59">
        <f t="shared" si="7"/>
        <v>5.3508085899888862E-2</v>
      </c>
      <c r="Q87" s="59">
        <f t="shared" si="9"/>
        <v>5.0853671169344333E-2</v>
      </c>
      <c r="R87" s="59">
        <f t="shared" si="9"/>
        <v>5.0538303395612091E-2</v>
      </c>
      <c r="S87" s="59">
        <f t="shared" si="9"/>
        <v>4.6210537225655317E-2</v>
      </c>
      <c r="T87" s="59">
        <f t="shared" si="9"/>
        <v>4.9194813936794861E-2</v>
      </c>
      <c r="U87" s="59">
        <f t="shared" si="9"/>
        <v>5.3972258615952957E-2</v>
      </c>
      <c r="V87" s="59">
        <f t="shared" si="9"/>
        <v>5.7815635906702273E-2</v>
      </c>
      <c r="W87" s="59">
        <f t="shared" si="9"/>
        <v>5.9904858519123132E-2</v>
      </c>
      <c r="X87" s="59">
        <f t="shared" si="9"/>
        <v>7.2418140332667996E-2</v>
      </c>
      <c r="Y87" s="59">
        <f t="shared" si="9"/>
        <v>6.6682639870071753E-2</v>
      </c>
      <c r="Z87" s="59">
        <f t="shared" si="9"/>
        <v>6.0599458728163483E-2</v>
      </c>
      <c r="AA87" s="59">
        <f t="shared" si="9"/>
        <v>5.3666280600071808E-2</v>
      </c>
      <c r="AB87" s="59">
        <f t="shared" si="9"/>
        <v>6.5632175042717067E-2</v>
      </c>
      <c r="AC87" s="59">
        <f t="shared" si="9"/>
        <v>6.7110931539059157E-2</v>
      </c>
      <c r="AD87" s="59">
        <f t="shared" si="9"/>
        <v>7.0293227936617061E-2</v>
      </c>
      <c r="AE87" s="59">
        <f t="shared" ref="AE87:AF87" si="13">AE15/AE$66</f>
        <v>7.3823975123697191E-2</v>
      </c>
      <c r="AF87" s="59">
        <f t="shared" si="13"/>
        <v>8.0181533288372978E-2</v>
      </c>
    </row>
    <row r="88" spans="1:32" s="12" customFormat="1" x14ac:dyDescent="0.55000000000000004">
      <c r="A88" s="5"/>
      <c r="B88" s="61" t="s">
        <v>12</v>
      </c>
      <c r="C88" s="5"/>
      <c r="D88" s="59">
        <f t="shared" si="7"/>
        <v>1.5173789396840925E-2</v>
      </c>
      <c r="E88" s="59">
        <f t="shared" si="7"/>
        <v>1.2821139958957513E-2</v>
      </c>
      <c r="F88" s="59">
        <f t="shared" si="7"/>
        <v>8.642509323040011E-3</v>
      </c>
      <c r="G88" s="59">
        <f t="shared" si="7"/>
        <v>7.3189166358299685E-3</v>
      </c>
      <c r="H88" s="59">
        <f t="shared" si="7"/>
        <v>7.7893686230362932E-3</v>
      </c>
      <c r="I88" s="59">
        <f t="shared" si="7"/>
        <v>8.1381485019516222E-3</v>
      </c>
      <c r="J88" s="59">
        <f t="shared" si="7"/>
        <v>7.2550260883875823E-3</v>
      </c>
      <c r="K88" s="59">
        <f t="shared" si="7"/>
        <v>9.01924732709352E-3</v>
      </c>
      <c r="L88" s="59">
        <f t="shared" si="7"/>
        <v>1.0199527876403202E-2</v>
      </c>
      <c r="M88" s="59">
        <f t="shared" si="7"/>
        <v>5.2947500759617213E-3</v>
      </c>
      <c r="N88" s="59">
        <f t="shared" si="7"/>
        <v>3.7789606052494899E-3</v>
      </c>
      <c r="O88" s="59">
        <f t="shared" si="7"/>
        <v>4.4381277052962615E-3</v>
      </c>
      <c r="P88" s="59">
        <f t="shared" si="7"/>
        <v>2.9617338370949448E-3</v>
      </c>
      <c r="Q88" s="59">
        <f t="shared" si="9"/>
        <v>2.8199282813575889E-3</v>
      </c>
      <c r="R88" s="59">
        <f t="shared" si="9"/>
        <v>2.7280578803767544E-3</v>
      </c>
      <c r="S88" s="59">
        <f t="shared" si="9"/>
        <v>1.2833220183553966E-3</v>
      </c>
      <c r="T88" s="59">
        <f t="shared" si="9"/>
        <v>1.4295139689159385E-3</v>
      </c>
      <c r="U88" s="59">
        <f t="shared" si="9"/>
        <v>1.310194078137444E-3</v>
      </c>
      <c r="V88" s="59">
        <f t="shared" si="9"/>
        <v>1.1788314378886966E-3</v>
      </c>
      <c r="W88" s="59">
        <f t="shared" si="9"/>
        <v>1.0965969287419551E-5</v>
      </c>
      <c r="X88" s="59">
        <f t="shared" si="9"/>
        <v>6.0652709864500275E-7</v>
      </c>
      <c r="Y88" s="59">
        <f t="shared" si="9"/>
        <v>0</v>
      </c>
      <c r="Z88" s="59">
        <f t="shared" si="9"/>
        <v>0</v>
      </c>
      <c r="AA88" s="59">
        <f t="shared" si="9"/>
        <v>0</v>
      </c>
      <c r="AB88" s="59">
        <f t="shared" si="9"/>
        <v>2.5069984693995658E-5</v>
      </c>
      <c r="AC88" s="59">
        <f t="shared" si="9"/>
        <v>0</v>
      </c>
      <c r="AD88" s="59">
        <f t="shared" si="9"/>
        <v>0</v>
      </c>
      <c r="AE88" s="59">
        <f t="shared" ref="AE88:AF88" si="14">AE16/AE$66</f>
        <v>0</v>
      </c>
      <c r="AF88" s="59">
        <f t="shared" si="14"/>
        <v>0</v>
      </c>
    </row>
    <row r="89" spans="1:32" s="12" customFormat="1" x14ac:dyDescent="0.55000000000000004">
      <c r="A89" s="5"/>
      <c r="B89" s="5"/>
      <c r="C89" s="5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</row>
    <row r="90" spans="1:32" s="20" customFormat="1" x14ac:dyDescent="0.55000000000000004">
      <c r="A90" s="19" t="s">
        <v>13</v>
      </c>
      <c r="B90" s="19"/>
      <c r="C90" s="19"/>
      <c r="D90" s="60">
        <f t="shared" ref="D90:P90" si="15">D18/D$66</f>
        <v>-5.3520627411231612E-2</v>
      </c>
      <c r="E90" s="60">
        <f t="shared" si="15"/>
        <v>-6.9338837319438934E-2</v>
      </c>
      <c r="F90" s="60">
        <f t="shared" si="15"/>
        <v>-6.3287178451276599E-2</v>
      </c>
      <c r="G90" s="60">
        <f t="shared" si="15"/>
        <v>-6.6845028607236123E-2</v>
      </c>
      <c r="H90" s="60">
        <f t="shared" si="15"/>
        <v>-6.3118524667973394E-2</v>
      </c>
      <c r="I90" s="60">
        <f t="shared" si="15"/>
        <v>-6.2100579826393068E-2</v>
      </c>
      <c r="J90" s="60">
        <f t="shared" si="15"/>
        <v>-5.92663465715366E-2</v>
      </c>
      <c r="K90" s="60">
        <f t="shared" si="15"/>
        <v>-5.8182189731424985E-2</v>
      </c>
      <c r="L90" s="60">
        <f t="shared" si="15"/>
        <v>-6.6717010636649185E-2</v>
      </c>
      <c r="M90" s="60">
        <f t="shared" si="15"/>
        <v>-6.298732344316664E-2</v>
      </c>
      <c r="N90" s="60">
        <f t="shared" si="15"/>
        <v>-6.0375985923055951E-2</v>
      </c>
      <c r="O90" s="60">
        <f t="shared" si="15"/>
        <v>-5.8780793258151415E-2</v>
      </c>
      <c r="P90" s="60">
        <f t="shared" si="15"/>
        <v>-4.6253742823145462E-2</v>
      </c>
      <c r="Q90" s="60">
        <f t="shared" si="9"/>
        <v>-3.8435849493821464E-2</v>
      </c>
      <c r="R90" s="60">
        <f t="shared" ref="R90:AD90" si="16">R18/R$66</f>
        <v>-3.6417435337700345E-2</v>
      </c>
      <c r="S90" s="60">
        <f t="shared" si="16"/>
        <v>-3.2556182165266533E-2</v>
      </c>
      <c r="T90" s="60">
        <f t="shared" si="16"/>
        <v>-3.3018071956041221E-2</v>
      </c>
      <c r="U90" s="60">
        <f t="shared" si="16"/>
        <v>-2.733056467613015E-2</v>
      </c>
      <c r="V90" s="60">
        <f t="shared" si="16"/>
        <v>-1.5642835353805784E-2</v>
      </c>
      <c r="W90" s="60">
        <f t="shared" si="16"/>
        <v>8.995743442874779E-3</v>
      </c>
      <c r="X90" s="60">
        <f t="shared" si="16"/>
        <v>1.4709353595629837E-2</v>
      </c>
      <c r="Y90" s="60">
        <f t="shared" si="16"/>
        <v>2.8607577490316848E-2</v>
      </c>
      <c r="Z90" s="60">
        <f t="shared" si="16"/>
        <v>4.5586138419143468E-2</v>
      </c>
      <c r="AA90" s="60">
        <f t="shared" si="16"/>
        <v>6.4133669827261514E-2</v>
      </c>
      <c r="AB90" s="60">
        <f t="shared" si="16"/>
        <v>7.3582288658643982E-2</v>
      </c>
      <c r="AC90" s="60">
        <f t="shared" si="16"/>
        <v>0.10074907520553941</v>
      </c>
      <c r="AD90" s="60">
        <f t="shared" si="16"/>
        <v>0.12179372707592656</v>
      </c>
      <c r="AE90" s="60">
        <f t="shared" ref="AE90:AF90" si="17">AE18/AE$66</f>
        <v>0.1291565427630359</v>
      </c>
      <c r="AF90" s="60">
        <f t="shared" si="17"/>
        <v>0.14076572811503113</v>
      </c>
    </row>
    <row r="91" spans="1:32" s="12" customFormat="1" x14ac:dyDescent="0.55000000000000004">
      <c r="A91" s="9"/>
      <c r="B91" s="9"/>
      <c r="C91" s="9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</row>
    <row r="92" spans="1:32" s="20" customFormat="1" x14ac:dyDescent="0.55000000000000004">
      <c r="A92" s="2" t="s">
        <v>14</v>
      </c>
      <c r="B92" s="2"/>
      <c r="C92" s="2"/>
      <c r="D92" s="60">
        <f>D20*D$67/D$66</f>
        <v>0.33652641034617575</v>
      </c>
      <c r="E92" s="60">
        <f t="shared" ref="E92:AD97" si="18">E20*E$67/E$66</f>
        <v>0.27629082194914595</v>
      </c>
      <c r="F92" s="60">
        <f t="shared" si="18"/>
        <v>0.25324637915627718</v>
      </c>
      <c r="G92" s="60">
        <f t="shared" si="18"/>
        <v>0.20301825143934613</v>
      </c>
      <c r="H92" s="60">
        <f t="shared" si="18"/>
        <v>0.15322790580037782</v>
      </c>
      <c r="I92" s="60">
        <f t="shared" si="18"/>
        <v>0.12926400002002955</v>
      </c>
      <c r="J92" s="60">
        <f t="shared" si="18"/>
        <v>0.11335306811548805</v>
      </c>
      <c r="K92" s="60">
        <f t="shared" si="18"/>
        <v>0.10726230365898634</v>
      </c>
      <c r="L92" s="60">
        <f t="shared" si="18"/>
        <v>0.12006612355141597</v>
      </c>
      <c r="M92" s="60">
        <f t="shared" si="18"/>
        <v>0.11988713587483554</v>
      </c>
      <c r="N92" s="60">
        <f t="shared" si="18"/>
        <v>0.1339488110672859</v>
      </c>
      <c r="O92" s="60">
        <f t="shared" si="18"/>
        <v>0.14211942511008882</v>
      </c>
      <c r="P92" s="60">
        <f t="shared" si="18"/>
        <v>0.11537272133440396</v>
      </c>
      <c r="Q92" s="60">
        <f t="shared" si="18"/>
        <v>8.65416357925477E-2</v>
      </c>
      <c r="R92" s="60">
        <f t="shared" si="18"/>
        <v>5.0201209183274746E-2</v>
      </c>
      <c r="S92" s="60">
        <f t="shared" si="18"/>
        <v>3.3864108836918858E-2</v>
      </c>
      <c r="T92" s="60">
        <f t="shared" si="18"/>
        <v>1.9986099810069251E-2</v>
      </c>
      <c r="U92" s="60">
        <f t="shared" si="18"/>
        <v>1.9673111049796365E-2</v>
      </c>
      <c r="V92" s="60">
        <f t="shared" si="18"/>
        <v>1.3252416347715958E-2</v>
      </c>
      <c r="W92" s="60">
        <f t="shared" si="18"/>
        <v>1.4760418780085003E-2</v>
      </c>
      <c r="X92" s="60">
        <f t="shared" si="18"/>
        <v>1.9008948993860367E-2</v>
      </c>
      <c r="Y92" s="60">
        <f t="shared" si="18"/>
        <v>1.9251269339866272E-2</v>
      </c>
      <c r="Z92" s="60">
        <f t="shared" si="18"/>
        <v>1.6449961302568799E-2</v>
      </c>
      <c r="AA92" s="60">
        <f t="shared" si="18"/>
        <v>2.382610261254018E-2</v>
      </c>
      <c r="AB92" s="60">
        <f t="shared" si="18"/>
        <v>3.1569389604805577E-2</v>
      </c>
      <c r="AC92" s="60">
        <f t="shared" si="18"/>
        <v>3.7115578767299019E-2</v>
      </c>
      <c r="AD92" s="60">
        <f t="shared" si="18"/>
        <v>4.1417659995747182E-2</v>
      </c>
      <c r="AE92" s="60">
        <f t="shared" ref="AE92:AF92" si="19">AE20*AE$67/AE$66</f>
        <v>5.0630903892984067E-2</v>
      </c>
      <c r="AF92" s="60">
        <f t="shared" si="19"/>
        <v>5.7428450630618078E-2</v>
      </c>
    </row>
    <row r="93" spans="1:32" s="12" customFormat="1" x14ac:dyDescent="0.55000000000000004">
      <c r="A93" s="21"/>
      <c r="B93" s="21" t="s">
        <v>16</v>
      </c>
      <c r="C93" s="21"/>
      <c r="D93" s="59">
        <f t="shared" ref="D93:Q101" si="20">D21*D$67/D$66</f>
        <v>0.17502686273511026</v>
      </c>
      <c r="E93" s="59">
        <f t="shared" si="20"/>
        <v>0.14542046645793771</v>
      </c>
      <c r="F93" s="59">
        <f t="shared" si="20"/>
        <v>0.14008022812446966</v>
      </c>
      <c r="G93" s="59">
        <f t="shared" si="20"/>
        <v>0.11233966620721979</v>
      </c>
      <c r="H93" s="59">
        <f t="shared" si="20"/>
        <v>9.7488747120425698E-2</v>
      </c>
      <c r="I93" s="59">
        <f t="shared" si="20"/>
        <v>8.8016751590337533E-2</v>
      </c>
      <c r="J93" s="59">
        <f t="shared" si="20"/>
        <v>8.2150814473432532E-2</v>
      </c>
      <c r="K93" s="59">
        <f t="shared" si="20"/>
        <v>7.6211335918123124E-2</v>
      </c>
      <c r="L93" s="59">
        <f t="shared" si="20"/>
        <v>8.1496952939531742E-2</v>
      </c>
      <c r="M93" s="59">
        <f t="shared" si="20"/>
        <v>8.4708207720696552E-2</v>
      </c>
      <c r="N93" s="59">
        <f t="shared" si="20"/>
        <v>9.0157058165147297E-2</v>
      </c>
      <c r="O93" s="59">
        <f t="shared" si="20"/>
        <v>8.6706239053706682E-2</v>
      </c>
      <c r="P93" s="59">
        <f t="shared" si="20"/>
        <v>6.1483547721005734E-2</v>
      </c>
      <c r="Q93" s="59">
        <f t="shared" si="20"/>
        <v>4.072486627037266E-2</v>
      </c>
      <c r="R93" s="59">
        <f t="shared" si="18"/>
        <v>1.8580570035645741E-2</v>
      </c>
      <c r="S93" s="59">
        <f t="shared" si="18"/>
        <v>6.7054099436319198E-3</v>
      </c>
      <c r="T93" s="59">
        <f t="shared" si="18"/>
        <v>0</v>
      </c>
      <c r="U93" s="59">
        <f t="shared" si="18"/>
        <v>0</v>
      </c>
      <c r="V93" s="59">
        <f t="shared" si="18"/>
        <v>0</v>
      </c>
      <c r="W93" s="59">
        <f t="shared" si="18"/>
        <v>0</v>
      </c>
      <c r="X93" s="59">
        <f t="shared" si="18"/>
        <v>0</v>
      </c>
      <c r="Y93" s="59">
        <f t="shared" si="18"/>
        <v>0</v>
      </c>
      <c r="Z93" s="59">
        <f t="shared" si="18"/>
        <v>0</v>
      </c>
      <c r="AA93" s="59">
        <f t="shared" si="18"/>
        <v>0</v>
      </c>
      <c r="AB93" s="59">
        <f t="shared" si="18"/>
        <v>0</v>
      </c>
      <c r="AC93" s="59">
        <f t="shared" si="18"/>
        <v>0</v>
      </c>
      <c r="AD93" s="59">
        <f t="shared" si="18"/>
        <v>0</v>
      </c>
      <c r="AE93" s="59">
        <f t="shared" ref="AE93:AF93" si="21">AE21*AE$67/AE$66</f>
        <v>0</v>
      </c>
      <c r="AF93" s="59">
        <f t="shared" si="21"/>
        <v>0</v>
      </c>
    </row>
    <row r="94" spans="1:32" s="12" customFormat="1" x14ac:dyDescent="0.55000000000000004">
      <c r="A94" s="21"/>
      <c r="B94" s="21" t="s">
        <v>17</v>
      </c>
      <c r="C94" s="21"/>
      <c r="D94" s="59">
        <f t="shared" si="20"/>
        <v>0.16149954761106555</v>
      </c>
      <c r="E94" s="59">
        <f t="shared" si="18"/>
        <v>0.13087035549120818</v>
      </c>
      <c r="F94" s="59">
        <f t="shared" si="18"/>
        <v>0.11316615103180758</v>
      </c>
      <c r="G94" s="59">
        <f t="shared" si="18"/>
        <v>9.0678585232126338E-2</v>
      </c>
      <c r="H94" s="59">
        <f t="shared" si="18"/>
        <v>5.5739158679952161E-2</v>
      </c>
      <c r="I94" s="59">
        <f t="shared" si="18"/>
        <v>4.1247248429692025E-2</v>
      </c>
      <c r="J94" s="59">
        <f t="shared" si="18"/>
        <v>3.1202253642055523E-2</v>
      </c>
      <c r="K94" s="59">
        <f t="shared" si="18"/>
        <v>3.105096774086322E-2</v>
      </c>
      <c r="L94" s="59">
        <f t="shared" si="18"/>
        <v>3.8569170611884238E-2</v>
      </c>
      <c r="M94" s="59">
        <f t="shared" si="18"/>
        <v>3.5178928154138991E-2</v>
      </c>
      <c r="N94" s="59">
        <f t="shared" si="18"/>
        <v>4.3791752902138582E-2</v>
      </c>
      <c r="O94" s="59">
        <f t="shared" si="18"/>
        <v>5.5413186056382159E-2</v>
      </c>
      <c r="P94" s="59">
        <f t="shared" si="18"/>
        <v>5.3889173613398213E-2</v>
      </c>
      <c r="Q94" s="59">
        <f t="shared" si="18"/>
        <v>4.5816769522175053E-2</v>
      </c>
      <c r="R94" s="59">
        <f t="shared" si="18"/>
        <v>3.1620639147629012E-2</v>
      </c>
      <c r="S94" s="59">
        <f t="shared" si="18"/>
        <v>2.7158698893286943E-2</v>
      </c>
      <c r="T94" s="59">
        <f t="shared" si="18"/>
        <v>1.9986099810069251E-2</v>
      </c>
      <c r="U94" s="59">
        <f t="shared" si="18"/>
        <v>1.9673111049796365E-2</v>
      </c>
      <c r="V94" s="59">
        <f t="shared" si="18"/>
        <v>1.3252416347715958E-2</v>
      </c>
      <c r="W94" s="59">
        <f t="shared" si="18"/>
        <v>1.4760418780085003E-2</v>
      </c>
      <c r="X94" s="59">
        <f t="shared" si="18"/>
        <v>1.9008948993860367E-2</v>
      </c>
      <c r="Y94" s="59">
        <f t="shared" si="18"/>
        <v>1.9251269339866272E-2</v>
      </c>
      <c r="Z94" s="59">
        <f t="shared" si="18"/>
        <v>1.6449961302568799E-2</v>
      </c>
      <c r="AA94" s="59">
        <f t="shared" si="18"/>
        <v>2.382610261254018E-2</v>
      </c>
      <c r="AB94" s="59">
        <f t="shared" si="18"/>
        <v>3.1569389604805577E-2</v>
      </c>
      <c r="AC94" s="59">
        <f t="shared" si="18"/>
        <v>3.7115578767299019E-2</v>
      </c>
      <c r="AD94" s="59">
        <f t="shared" si="18"/>
        <v>4.1417659995747182E-2</v>
      </c>
      <c r="AE94" s="59">
        <f t="shared" ref="AE94:AF94" si="22">AE22*AE$67/AE$66</f>
        <v>5.0630903892984067E-2</v>
      </c>
      <c r="AF94" s="59">
        <f t="shared" si="22"/>
        <v>5.7428450630618078E-2</v>
      </c>
    </row>
    <row r="95" spans="1:32" s="12" customFormat="1" x14ac:dyDescent="0.55000000000000004">
      <c r="A95" s="21"/>
      <c r="B95" s="21"/>
      <c r="C95" s="21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</row>
    <row r="96" spans="1:32" s="20" customFormat="1" x14ac:dyDescent="0.55000000000000004">
      <c r="A96" s="358" t="s">
        <v>18</v>
      </c>
      <c r="B96" s="358"/>
      <c r="C96" s="2"/>
      <c r="D96" s="60">
        <f t="shared" si="20"/>
        <v>5.8036333336336156E-2</v>
      </c>
      <c r="E96" s="60">
        <f t="shared" si="18"/>
        <v>5.7713777417501708E-2</v>
      </c>
      <c r="F96" s="60">
        <f t="shared" si="18"/>
        <v>5.4998847549085697E-2</v>
      </c>
      <c r="G96" s="60">
        <f t="shared" si="18"/>
        <v>5.5271721744884393E-2</v>
      </c>
      <c r="H96" s="60">
        <f t="shared" si="18"/>
        <v>5.0947075380148546E-2</v>
      </c>
      <c r="I96" s="60">
        <f t="shared" si="18"/>
        <v>5.2652872643173282E-2</v>
      </c>
      <c r="J96" s="60">
        <f t="shared" si="18"/>
        <v>5.8437919220059427E-2</v>
      </c>
      <c r="K96" s="60">
        <f t="shared" si="18"/>
        <v>5.1846581197751915E-2</v>
      </c>
      <c r="L96" s="60">
        <f t="shared" si="18"/>
        <v>3.6980449675062269E-2</v>
      </c>
      <c r="M96" s="60">
        <f t="shared" si="18"/>
        <v>2.6036622033949776E-2</v>
      </c>
      <c r="N96" s="60">
        <f t="shared" si="18"/>
        <v>1.7431747261573139E-2</v>
      </c>
      <c r="O96" s="60">
        <f t="shared" si="18"/>
        <v>6.925082572743279E-3</v>
      </c>
      <c r="P96" s="60">
        <f t="shared" si="18"/>
        <v>3.4807167659099704E-3</v>
      </c>
      <c r="Q96" s="60">
        <f t="shared" si="18"/>
        <v>8.2486156942368181E-3</v>
      </c>
      <c r="R96" s="60">
        <f t="shared" si="18"/>
        <v>1.4319715066261259E-2</v>
      </c>
      <c r="S96" s="60">
        <f t="shared" si="18"/>
        <v>6.7564431980679893E-2</v>
      </c>
      <c r="T96" s="60">
        <f t="shared" si="18"/>
        <v>0.11624422300451805</v>
      </c>
      <c r="U96" s="60">
        <f t="shared" si="18"/>
        <v>0.18501874748800179</v>
      </c>
      <c r="V96" s="60">
        <f t="shared" si="18"/>
        <v>0.10283545159112659</v>
      </c>
      <c r="W96" s="60">
        <f t="shared" si="18"/>
        <v>9.3695998497707503E-2</v>
      </c>
      <c r="X96" s="60">
        <f t="shared" si="18"/>
        <v>0.11933329128321411</v>
      </c>
      <c r="Y96" s="60">
        <f t="shared" si="18"/>
        <v>0.11558018987841222</v>
      </c>
      <c r="Z96" s="60">
        <f t="shared" si="18"/>
        <v>0.11826756118665775</v>
      </c>
      <c r="AA96" s="60">
        <f t="shared" si="18"/>
        <v>0.13145799357197385</v>
      </c>
      <c r="AB96" s="60">
        <f t="shared" si="18"/>
        <v>0.13954611024557195</v>
      </c>
      <c r="AC96" s="60">
        <f t="shared" si="18"/>
        <v>0.12845860403493845</v>
      </c>
      <c r="AD96" s="60">
        <f t="shared" si="18"/>
        <v>0.11910451703091481</v>
      </c>
      <c r="AE96" s="60">
        <f t="shared" ref="AE96:AF96" si="23">AE24*AE$67/AE$66</f>
        <v>0.12293913579429257</v>
      </c>
      <c r="AF96" s="60">
        <f t="shared" si="23"/>
        <v>0.11943415878374468</v>
      </c>
    </row>
    <row r="97" spans="1:32" s="12" customFormat="1" x14ac:dyDescent="0.55000000000000004">
      <c r="A97" s="26"/>
      <c r="B97" s="21" t="s">
        <v>19</v>
      </c>
      <c r="C97" s="21"/>
      <c r="D97" s="59">
        <f t="shared" si="20"/>
        <v>4.5562686501536553E-2</v>
      </c>
      <c r="E97" s="59">
        <f t="shared" si="18"/>
        <v>5.6720796048279565E-2</v>
      </c>
      <c r="F97" s="59">
        <f t="shared" si="18"/>
        <v>5.4998847549085697E-2</v>
      </c>
      <c r="G97" s="59">
        <f t="shared" si="18"/>
        <v>5.5271721744884393E-2</v>
      </c>
      <c r="H97" s="59">
        <f t="shared" si="18"/>
        <v>5.0947075380148546E-2</v>
      </c>
      <c r="I97" s="59">
        <f t="shared" si="18"/>
        <v>5.2546715951297444E-2</v>
      </c>
      <c r="J97" s="59">
        <f t="shared" si="18"/>
        <v>5.8437919220059427E-2</v>
      </c>
      <c r="K97" s="59">
        <f t="shared" si="18"/>
        <v>5.1517430700042624E-2</v>
      </c>
      <c r="L97" s="59">
        <f t="shared" si="18"/>
        <v>3.6318953899823647E-2</v>
      </c>
      <c r="M97" s="59">
        <f t="shared" si="18"/>
        <v>2.6036622033949776E-2</v>
      </c>
      <c r="N97" s="59">
        <f t="shared" si="18"/>
        <v>1.7431747261573139E-2</v>
      </c>
      <c r="O97" s="59">
        <f t="shared" si="18"/>
        <v>6.8147592118357981E-3</v>
      </c>
      <c r="P97" s="59">
        <f t="shared" si="18"/>
        <v>1.6653863601081428E-3</v>
      </c>
      <c r="Q97" s="59">
        <f t="shared" si="18"/>
        <v>2.6150505530016664E-3</v>
      </c>
      <c r="R97" s="59">
        <f t="shared" ref="R97:AD99" si="24">R25*R$67/R$66</f>
        <v>1.4383003073916649E-3</v>
      </c>
      <c r="S97" s="59">
        <f t="shared" si="24"/>
        <v>1.2478448477096291E-2</v>
      </c>
      <c r="T97" s="59">
        <f t="shared" si="24"/>
        <v>1.7409056400712534E-3</v>
      </c>
      <c r="U97" s="59">
        <f t="shared" si="24"/>
        <v>8.6026973799925154E-4</v>
      </c>
      <c r="V97" s="59">
        <f t="shared" si="24"/>
        <v>2.3739945257067662E-3</v>
      </c>
      <c r="W97" s="59">
        <f t="shared" si="24"/>
        <v>2.2216768770826362E-3</v>
      </c>
      <c r="X97" s="59">
        <f t="shared" si="24"/>
        <v>5.488729612829534E-3</v>
      </c>
      <c r="Y97" s="59">
        <f t="shared" si="24"/>
        <v>3.6004735084443893E-3</v>
      </c>
      <c r="Z97" s="59">
        <f t="shared" si="24"/>
        <v>8.1308607664843822E-4</v>
      </c>
      <c r="AA97" s="59">
        <f t="shared" si="24"/>
        <v>7.3097551801485326E-4</v>
      </c>
      <c r="AB97" s="59">
        <f t="shared" si="24"/>
        <v>7.7086201078188654E-4</v>
      </c>
      <c r="AC97" s="59">
        <f t="shared" si="24"/>
        <v>1.8664684109689408E-3</v>
      </c>
      <c r="AD97" s="59">
        <f t="shared" si="24"/>
        <v>1.7684955884920747E-3</v>
      </c>
      <c r="AE97" s="59">
        <f t="shared" ref="AE97:AF97" si="25">AE25*AE$67/AE$66</f>
        <v>4.5456771474557183E-3</v>
      </c>
      <c r="AF97" s="59">
        <f t="shared" si="25"/>
        <v>3.6071579190840339E-3</v>
      </c>
    </row>
    <row r="98" spans="1:32" s="12" customFormat="1" x14ac:dyDescent="0.55000000000000004">
      <c r="A98" s="26"/>
      <c r="B98" s="21" t="s">
        <v>20</v>
      </c>
      <c r="C98" s="21"/>
      <c r="D98" s="59">
        <f t="shared" si="20"/>
        <v>0</v>
      </c>
      <c r="E98" s="59">
        <f t="shared" si="20"/>
        <v>0</v>
      </c>
      <c r="F98" s="59">
        <f t="shared" si="20"/>
        <v>0</v>
      </c>
      <c r="G98" s="59">
        <f t="shared" si="20"/>
        <v>0</v>
      </c>
      <c r="H98" s="59">
        <f t="shared" si="20"/>
        <v>0</v>
      </c>
      <c r="I98" s="59">
        <f t="shared" si="20"/>
        <v>0</v>
      </c>
      <c r="J98" s="59">
        <f t="shared" si="20"/>
        <v>0</v>
      </c>
      <c r="K98" s="59">
        <f t="shared" si="20"/>
        <v>0</v>
      </c>
      <c r="L98" s="59">
        <f t="shared" si="20"/>
        <v>0</v>
      </c>
      <c r="M98" s="59">
        <f t="shared" si="20"/>
        <v>0</v>
      </c>
      <c r="N98" s="59">
        <f t="shared" si="20"/>
        <v>0</v>
      </c>
      <c r="O98" s="59">
        <f t="shared" si="20"/>
        <v>0</v>
      </c>
      <c r="P98" s="59">
        <f t="shared" si="20"/>
        <v>0</v>
      </c>
      <c r="Q98" s="59">
        <f t="shared" si="20"/>
        <v>3.7151219335791997E-3</v>
      </c>
      <c r="R98" s="59">
        <f t="shared" si="24"/>
        <v>4.7213812004772375E-4</v>
      </c>
      <c r="S98" s="59">
        <f t="shared" si="24"/>
        <v>0</v>
      </c>
      <c r="T98" s="59">
        <f t="shared" si="24"/>
        <v>0</v>
      </c>
      <c r="U98" s="59">
        <f t="shared" si="24"/>
        <v>0</v>
      </c>
      <c r="V98" s="59">
        <f t="shared" si="24"/>
        <v>0</v>
      </c>
      <c r="W98" s="59">
        <f t="shared" si="24"/>
        <v>0</v>
      </c>
      <c r="X98" s="59">
        <f t="shared" si="24"/>
        <v>0</v>
      </c>
      <c r="Y98" s="59">
        <f t="shared" si="24"/>
        <v>0</v>
      </c>
      <c r="Z98" s="59">
        <f t="shared" si="24"/>
        <v>0</v>
      </c>
      <c r="AA98" s="59">
        <f t="shared" si="24"/>
        <v>0</v>
      </c>
      <c r="AB98" s="59">
        <f t="shared" si="24"/>
        <v>0</v>
      </c>
      <c r="AC98" s="59">
        <f t="shared" si="24"/>
        <v>0</v>
      </c>
      <c r="AD98" s="59">
        <f t="shared" si="24"/>
        <v>0</v>
      </c>
      <c r="AE98" s="59">
        <f t="shared" ref="AE98:AF98" si="26">AE26*AE$67/AE$66</f>
        <v>0</v>
      </c>
      <c r="AF98" s="59">
        <f t="shared" si="26"/>
        <v>0</v>
      </c>
    </row>
    <row r="99" spans="1:32" s="12" customFormat="1" x14ac:dyDescent="0.55000000000000004">
      <c r="A99" s="26"/>
      <c r="B99" s="21" t="s">
        <v>21</v>
      </c>
      <c r="C99" s="21"/>
      <c r="D99" s="59">
        <f t="shared" si="20"/>
        <v>1.2473646834799602E-2</v>
      </c>
      <c r="E99" s="59">
        <f t="shared" si="20"/>
        <v>9.929813692221472E-4</v>
      </c>
      <c r="F99" s="59">
        <f t="shared" si="20"/>
        <v>0</v>
      </c>
      <c r="G99" s="59">
        <f t="shared" si="20"/>
        <v>0</v>
      </c>
      <c r="H99" s="59">
        <f t="shared" si="20"/>
        <v>0</v>
      </c>
      <c r="I99" s="59">
        <f t="shared" si="20"/>
        <v>1.0615669187583706E-4</v>
      </c>
      <c r="J99" s="59">
        <f t="shared" si="20"/>
        <v>0</v>
      </c>
      <c r="K99" s="59">
        <f t="shared" si="20"/>
        <v>3.2915049770928492E-4</v>
      </c>
      <c r="L99" s="59">
        <f t="shared" si="20"/>
        <v>6.614957752386207E-4</v>
      </c>
      <c r="M99" s="59">
        <f t="shared" si="20"/>
        <v>0</v>
      </c>
      <c r="N99" s="59">
        <f t="shared" si="20"/>
        <v>0</v>
      </c>
      <c r="O99" s="59">
        <f t="shared" si="20"/>
        <v>1.1032336090748064E-4</v>
      </c>
      <c r="P99" s="59">
        <f t="shared" si="20"/>
        <v>1.8153304058018279E-3</v>
      </c>
      <c r="Q99" s="59">
        <f t="shared" si="20"/>
        <v>1.918443207655951E-3</v>
      </c>
      <c r="R99" s="59">
        <f t="shared" si="24"/>
        <v>1.2409276638821852E-2</v>
      </c>
      <c r="S99" s="59">
        <f t="shared" si="24"/>
        <v>5.5085983503583603E-2</v>
      </c>
      <c r="T99" s="59">
        <f t="shared" si="24"/>
        <v>0.11450331736444676</v>
      </c>
      <c r="U99" s="59">
        <f t="shared" si="24"/>
        <v>0.18415847775000252</v>
      </c>
      <c r="V99" s="59">
        <f t="shared" si="24"/>
        <v>0.10046145706541981</v>
      </c>
      <c r="W99" s="59">
        <f t="shared" si="24"/>
        <v>9.1474321620624868E-2</v>
      </c>
      <c r="X99" s="59">
        <f t="shared" si="24"/>
        <v>0.11384456167038456</v>
      </c>
      <c r="Y99" s="59">
        <f t="shared" si="24"/>
        <v>0.11197971636996783</v>
      </c>
      <c r="Z99" s="59">
        <f t="shared" si="24"/>
        <v>0.11745447511000931</v>
      </c>
      <c r="AA99" s="59">
        <f t="shared" si="24"/>
        <v>0.130727018053959</v>
      </c>
      <c r="AB99" s="59">
        <f t="shared" si="24"/>
        <v>0.13877524823479009</v>
      </c>
      <c r="AC99" s="59">
        <f t="shared" si="24"/>
        <v>0.12659213562396951</v>
      </c>
      <c r="AD99" s="59">
        <f t="shared" si="24"/>
        <v>0.11733602144242272</v>
      </c>
      <c r="AE99" s="59">
        <f t="shared" ref="AE99:AF99" si="27">AE27*AE$67/AE$66</f>
        <v>0.11839345864683685</v>
      </c>
      <c r="AF99" s="59">
        <f t="shared" si="27"/>
        <v>0.11582700086466065</v>
      </c>
    </row>
    <row r="100" spans="1:32" s="12" customFormat="1" x14ac:dyDescent="0.55000000000000004">
      <c r="A100" s="21"/>
      <c r="B100" s="21"/>
      <c r="C100" s="21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</row>
    <row r="101" spans="1:32" s="20" customFormat="1" x14ac:dyDescent="0.55000000000000004">
      <c r="A101" s="2" t="s">
        <v>22</v>
      </c>
      <c r="B101" s="2"/>
      <c r="C101" s="2"/>
      <c r="D101" s="60">
        <f t="shared" si="20"/>
        <v>0.27849007700983969</v>
      </c>
      <c r="E101" s="60">
        <f t="shared" si="20"/>
        <v>0.21857704453164423</v>
      </c>
      <c r="F101" s="60">
        <f t="shared" si="20"/>
        <v>0.1982475316071915</v>
      </c>
      <c r="G101" s="60">
        <f t="shared" si="20"/>
        <v>0.14774652969446175</v>
      </c>
      <c r="H101" s="60">
        <f t="shared" si="20"/>
        <v>0.10228083042022929</v>
      </c>
      <c r="I101" s="60">
        <f t="shared" si="20"/>
        <v>7.6611127376856297E-2</v>
      </c>
      <c r="J101" s="60">
        <f t="shared" si="20"/>
        <v>5.4915148895428631E-2</v>
      </c>
      <c r="K101" s="60">
        <f t="shared" si="20"/>
        <v>5.5415722461234433E-2</v>
      </c>
      <c r="L101" s="60">
        <f t="shared" si="20"/>
        <v>8.3085673876353697E-2</v>
      </c>
      <c r="M101" s="60">
        <f t="shared" si="20"/>
        <v>9.3850513840885774E-2</v>
      </c>
      <c r="N101" s="60">
        <f t="shared" si="20"/>
        <v>0.11651706380571274</v>
      </c>
      <c r="O101" s="60">
        <f t="shared" si="20"/>
        <v>0.13519434253734558</v>
      </c>
      <c r="P101" s="60">
        <f t="shared" si="20"/>
        <v>0.11189200456849398</v>
      </c>
      <c r="Q101" s="60">
        <f t="shared" si="20"/>
        <v>7.8293020098310892E-2</v>
      </c>
      <c r="R101" s="60">
        <f t="shared" ref="R101:AD101" si="28">R29*R$67/R$66</f>
        <v>3.5881494117013482E-2</v>
      </c>
      <c r="S101" s="60">
        <f t="shared" si="28"/>
        <v>-3.3700323143761035E-2</v>
      </c>
      <c r="T101" s="60">
        <f t="shared" si="28"/>
        <v>-9.6258123194448805E-2</v>
      </c>
      <c r="U101" s="60">
        <f t="shared" si="28"/>
        <v>-0.16534563643820541</v>
      </c>
      <c r="V101" s="60">
        <f t="shared" si="28"/>
        <v>-8.9583035243410616E-2</v>
      </c>
      <c r="W101" s="60">
        <f t="shared" si="28"/>
        <v>-7.8935579717622481E-2</v>
      </c>
      <c r="X101" s="60">
        <f t="shared" si="28"/>
        <v>-0.10032434228935373</v>
      </c>
      <c r="Y101" s="60">
        <f t="shared" si="28"/>
        <v>-9.6328920538545942E-2</v>
      </c>
      <c r="Z101" s="60">
        <f t="shared" si="28"/>
        <v>-0.10181759988408894</v>
      </c>
      <c r="AA101" s="60">
        <f t="shared" si="28"/>
        <v>-0.10763189095943367</v>
      </c>
      <c r="AB101" s="60">
        <f t="shared" si="28"/>
        <v>-0.1079767206407664</v>
      </c>
      <c r="AC101" s="60">
        <f t="shared" si="28"/>
        <v>-9.1343025267639419E-2</v>
      </c>
      <c r="AD101" s="60">
        <f t="shared" si="28"/>
        <v>-7.7686857035167617E-2</v>
      </c>
      <c r="AE101" s="60">
        <f t="shared" ref="AE101:AF101" si="29">AE29*AE$67/AE$66</f>
        <v>-7.2308231901308501E-2</v>
      </c>
      <c r="AF101" s="60">
        <f t="shared" si="29"/>
        <v>-6.2005708153126608E-2</v>
      </c>
    </row>
    <row r="102" spans="1:32" s="12" customFormat="1" x14ac:dyDescent="0.55000000000000004">
      <c r="A102" s="9"/>
      <c r="B102" s="9"/>
      <c r="C102" s="9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</row>
    <row r="103" spans="1:32" s="12" customFormat="1" x14ac:dyDescent="0.55000000000000004">
      <c r="A103" s="5"/>
      <c r="B103" s="5"/>
      <c r="C103" s="5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</row>
    <row r="104" spans="1:32" s="288" customFormat="1" x14ac:dyDescent="0.45">
      <c r="A104" s="284" t="s">
        <v>33</v>
      </c>
      <c r="B104" s="285"/>
      <c r="C104" s="286"/>
      <c r="D104" s="287">
        <f t="shared" ref="D104:AC114" si="30">D32/D$66</f>
        <v>0.37366156707367648</v>
      </c>
      <c r="E104" s="287">
        <f t="shared" si="30"/>
        <v>0.30707455381505494</v>
      </c>
      <c r="F104" s="287">
        <f t="shared" si="30"/>
        <v>0.28285215894933602</v>
      </c>
      <c r="G104" s="287">
        <f t="shared" si="30"/>
        <v>0.22769801056741168</v>
      </c>
      <c r="H104" s="287">
        <f t="shared" si="30"/>
        <v>0.17372315770405147</v>
      </c>
      <c r="I104" s="287">
        <f t="shared" si="30"/>
        <v>0.14684425034083345</v>
      </c>
      <c r="J104" s="287">
        <f t="shared" si="30"/>
        <v>0.12896641969019002</v>
      </c>
      <c r="K104" s="287">
        <f t="shared" si="30"/>
        <v>0.12177356102186276</v>
      </c>
      <c r="L104" s="287">
        <f t="shared" si="30"/>
        <v>0.13351594120670268</v>
      </c>
      <c r="M104" s="287">
        <f t="shared" si="30"/>
        <v>0.13211308636823252</v>
      </c>
      <c r="N104" s="287">
        <f t="shared" si="30"/>
        <v>0.14456666475283028</v>
      </c>
      <c r="O104" s="287">
        <f t="shared" si="30"/>
        <v>0.15165732538243107</v>
      </c>
      <c r="P104" s="287">
        <f t="shared" si="30"/>
        <v>0.12716646415091223</v>
      </c>
      <c r="Q104" s="287">
        <f t="shared" si="30"/>
        <v>0.10300429017349516</v>
      </c>
      <c r="R104" s="287">
        <f t="shared" si="30"/>
        <v>7.0024171208871791E-2</v>
      </c>
      <c r="S104" s="287">
        <f t="shared" si="30"/>
        <v>4.9916388163875947E-2</v>
      </c>
      <c r="T104" s="287">
        <f t="shared" si="30"/>
        <v>3.8778868458265899E-2</v>
      </c>
      <c r="U104" s="287">
        <f t="shared" si="30"/>
        <v>4.9166706966614959E-2</v>
      </c>
      <c r="V104" s="287">
        <f t="shared" si="30"/>
        <v>5.8118057718282407E-2</v>
      </c>
      <c r="W104" s="287">
        <f t="shared" si="30"/>
        <v>8.5509217934346141E-2</v>
      </c>
      <c r="X104" s="287">
        <f t="shared" si="30"/>
        <v>0.11081582375760761</v>
      </c>
      <c r="Y104" s="287">
        <f>Y32/Y$66</f>
        <v>0.11941466571503949</v>
      </c>
      <c r="Z104" s="287">
        <f t="shared" si="30"/>
        <v>0.12731488736224045</v>
      </c>
      <c r="AA104" s="287">
        <f t="shared" si="30"/>
        <v>0.149542348615997</v>
      </c>
      <c r="AB104" s="287">
        <f t="shared" si="30"/>
        <v>0.17273338277182362</v>
      </c>
      <c r="AC104" s="287">
        <f t="shared" si="30"/>
        <v>0.21004335160947341</v>
      </c>
      <c r="AD104" s="287">
        <f t="shared" ref="AD104:AE104" si="31">AD32/AD$66</f>
        <v>0.23593585343236612</v>
      </c>
      <c r="AE104" s="287">
        <f t="shared" si="31"/>
        <v>0.25551050272896458</v>
      </c>
      <c r="AF104" s="287">
        <f t="shared" ref="AF104" si="32">AF32/AF$66</f>
        <v>0.27914216830779837</v>
      </c>
    </row>
    <row r="105" spans="1:32" s="12" customFormat="1" x14ac:dyDescent="0.55000000000000004">
      <c r="A105" s="21"/>
      <c r="B105" s="21"/>
      <c r="C105" s="21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</row>
    <row r="106" spans="1:32" s="288" customFormat="1" x14ac:dyDescent="0.45">
      <c r="A106" s="284" t="s">
        <v>24</v>
      </c>
      <c r="B106" s="285"/>
      <c r="C106" s="286"/>
      <c r="D106" s="287">
        <f t="shared" ref="D106:P106" si="33">D34/D$66</f>
        <v>0.14869211747506847</v>
      </c>
      <c r="E106" s="287">
        <f t="shared" si="33"/>
        <v>0.15783634660284959</v>
      </c>
      <c r="F106" s="287">
        <f t="shared" si="33"/>
        <v>0.14789180579342112</v>
      </c>
      <c r="G106" s="287">
        <f t="shared" si="33"/>
        <v>0.14679650948018605</v>
      </c>
      <c r="H106" s="287">
        <f t="shared" si="33"/>
        <v>0.1345608519517956</v>
      </c>
      <c r="I106" s="287">
        <f t="shared" si="33"/>
        <v>0.13233370279037024</v>
      </c>
      <c r="J106" s="287">
        <f t="shared" si="33"/>
        <v>0.13331761736629799</v>
      </c>
      <c r="K106" s="287">
        <f t="shared" si="33"/>
        <v>0.12454002829205334</v>
      </c>
      <c r="L106" s="287">
        <f t="shared" si="33"/>
        <v>0.11714727796699817</v>
      </c>
      <c r="M106" s="287">
        <f t="shared" si="33"/>
        <v>0.10124989597051338</v>
      </c>
      <c r="N106" s="287">
        <f t="shared" si="33"/>
        <v>8.8425586870173489E-2</v>
      </c>
      <c r="O106" s="287">
        <f t="shared" si="33"/>
        <v>7.5243776103236945E-2</v>
      </c>
      <c r="P106" s="287">
        <f t="shared" si="33"/>
        <v>6.1528202405563719E-2</v>
      </c>
      <c r="Q106" s="287">
        <f t="shared" si="30"/>
        <v>6.3147119569005747E-2</v>
      </c>
      <c r="R106" s="287">
        <f t="shared" si="30"/>
        <v>7.0560112429558647E-2</v>
      </c>
      <c r="S106" s="287">
        <f t="shared" si="30"/>
        <v>0.11617289347290352</v>
      </c>
      <c r="T106" s="287">
        <f t="shared" si="30"/>
        <v>0.16805506360875591</v>
      </c>
      <c r="U106" s="287">
        <f t="shared" si="30"/>
        <v>0.24184290808095055</v>
      </c>
      <c r="V106" s="287">
        <f t="shared" si="30"/>
        <v>0.16334392831549882</v>
      </c>
      <c r="W106" s="287">
        <f t="shared" si="30"/>
        <v>0.15544905420909388</v>
      </c>
      <c r="X106" s="287">
        <f t="shared" si="30"/>
        <v>0.19643081245133151</v>
      </c>
      <c r="Y106" s="287">
        <f t="shared" si="30"/>
        <v>0.18713600876326858</v>
      </c>
      <c r="Z106" s="287">
        <f t="shared" si="30"/>
        <v>0.18354634882718593</v>
      </c>
      <c r="AA106" s="287">
        <f t="shared" si="30"/>
        <v>0.19304056974816913</v>
      </c>
      <c r="AB106" s="287">
        <f t="shared" si="30"/>
        <v>0.20712781475394604</v>
      </c>
      <c r="AC106" s="287">
        <f t="shared" si="30"/>
        <v>0.2006373016715734</v>
      </c>
      <c r="AD106" s="287">
        <f t="shared" ref="AD106:AE106" si="34">AD34/AD$66</f>
        <v>0.19182898339160717</v>
      </c>
      <c r="AE106" s="287">
        <f t="shared" si="34"/>
        <v>0.19866219186723716</v>
      </c>
      <c r="AF106" s="287">
        <f t="shared" ref="AF106" si="35">AF34/AF$66</f>
        <v>0.20038214834589385</v>
      </c>
    </row>
    <row r="107" spans="1:32" s="12" customFormat="1" x14ac:dyDescent="0.55000000000000004">
      <c r="A107" s="21"/>
      <c r="B107" s="21"/>
      <c r="C107" s="21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</row>
    <row r="108" spans="1:32" s="288" customFormat="1" x14ac:dyDescent="0.45">
      <c r="A108" s="284" t="s">
        <v>34</v>
      </c>
      <c r="B108" s="285"/>
      <c r="C108" s="286"/>
      <c r="D108" s="287">
        <f t="shared" ref="D108:P108" si="36">D36/D$66</f>
        <v>0.22496944959860801</v>
      </c>
      <c r="E108" s="287">
        <f t="shared" si="36"/>
        <v>0.14923820721220532</v>
      </c>
      <c r="F108" s="287">
        <f t="shared" si="36"/>
        <v>0.1349603531559149</v>
      </c>
      <c r="G108" s="287">
        <f t="shared" si="36"/>
        <v>8.0901501087225616E-2</v>
      </c>
      <c r="H108" s="287">
        <f t="shared" si="36"/>
        <v>3.9162305752255891E-2</v>
      </c>
      <c r="I108" s="287">
        <f t="shared" si="36"/>
        <v>1.4510547550463222E-2</v>
      </c>
      <c r="J108" s="287">
        <f t="shared" si="36"/>
        <v>-4.351197676107978E-3</v>
      </c>
      <c r="K108" s="287">
        <f t="shared" si="36"/>
        <v>-2.7664672701905773E-3</v>
      </c>
      <c r="L108" s="287">
        <f t="shared" si="36"/>
        <v>1.6368663239704505E-2</v>
      </c>
      <c r="M108" s="287">
        <f t="shared" si="36"/>
        <v>3.0863190397719131E-2</v>
      </c>
      <c r="N108" s="287">
        <f t="shared" si="36"/>
        <v>5.6141077882656792E-2</v>
      </c>
      <c r="O108" s="287">
        <f t="shared" si="36"/>
        <v>7.6413549279194137E-2</v>
      </c>
      <c r="P108" s="287">
        <f t="shared" si="36"/>
        <v>6.5638261745348522E-2</v>
      </c>
      <c r="Q108" s="287">
        <f t="shared" si="30"/>
        <v>3.9857170604489421E-2</v>
      </c>
      <c r="R108" s="287">
        <f t="shared" si="30"/>
        <v>-5.3594122068686262E-4</v>
      </c>
      <c r="S108" s="287">
        <f t="shared" si="30"/>
        <v>-6.6256505309027575E-2</v>
      </c>
      <c r="T108" s="287">
        <f t="shared" si="30"/>
        <v>-0.12927619515048999</v>
      </c>
      <c r="U108" s="287">
        <f t="shared" si="30"/>
        <v>-0.19267620111433559</v>
      </c>
      <c r="V108" s="287">
        <f t="shared" si="30"/>
        <v>-0.1052258705972164</v>
      </c>
      <c r="W108" s="287">
        <f t="shared" si="30"/>
        <v>-6.993983627474773E-2</v>
      </c>
      <c r="X108" s="287">
        <f t="shared" si="30"/>
        <v>-8.5614988693723998E-2</v>
      </c>
      <c r="Y108" s="287">
        <f t="shared" si="30"/>
        <v>-6.7721343048229091E-2</v>
      </c>
      <c r="Z108" s="287">
        <f t="shared" si="30"/>
        <v>-5.6231461464945481E-2</v>
      </c>
      <c r="AA108" s="287">
        <f t="shared" si="30"/>
        <v>-4.3498221132172145E-2</v>
      </c>
      <c r="AB108" s="287">
        <f t="shared" si="30"/>
        <v>-3.43944319821224E-2</v>
      </c>
      <c r="AC108" s="287">
        <f t="shared" si="30"/>
        <v>9.406049937900016E-3</v>
      </c>
      <c r="AD108" s="287">
        <f t="shared" ref="AD108:AE108" si="37">AD36/AD$66</f>
        <v>4.4106870040758951E-2</v>
      </c>
      <c r="AE108" s="287">
        <f t="shared" si="37"/>
        <v>5.6848310861727397E-2</v>
      </c>
      <c r="AF108" s="287">
        <f t="shared" ref="AF108" si="38">AF36/AF$66</f>
        <v>7.8760019961904515E-2</v>
      </c>
    </row>
    <row r="109" spans="1:32" s="12" customFormat="1" x14ac:dyDescent="0.55000000000000004">
      <c r="A109" s="9"/>
      <c r="B109" s="9"/>
      <c r="C109" s="9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s="12" customFormat="1" x14ac:dyDescent="0.55000000000000004">
      <c r="A110" s="21"/>
      <c r="B110" s="21"/>
      <c r="C110" s="21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</row>
    <row r="111" spans="1:32" s="12" customFormat="1" x14ac:dyDescent="0.55000000000000004">
      <c r="A111" s="38"/>
      <c r="B111" s="38"/>
      <c r="C111" s="38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</row>
    <row r="112" spans="1:32" s="269" customFormat="1" x14ac:dyDescent="0.45">
      <c r="A112" s="32" t="s">
        <v>35</v>
      </c>
      <c r="B112" s="100"/>
      <c r="C112" s="267"/>
      <c r="D112" s="268">
        <f t="shared" ref="D112:P112" si="39">D40/D$66</f>
        <v>0.50959356764618946</v>
      </c>
      <c r="E112" s="268">
        <f t="shared" si="39"/>
        <v>0.41110726568124129</v>
      </c>
      <c r="F112" s="268">
        <f t="shared" si="39"/>
        <v>0.33881382750593264</v>
      </c>
      <c r="G112" s="268">
        <f t="shared" si="39"/>
        <v>0.28909232947133923</v>
      </c>
      <c r="H112" s="268">
        <f t="shared" si="39"/>
        <v>0.21857034964562549</v>
      </c>
      <c r="I112" s="268">
        <f t="shared" si="39"/>
        <v>0.17766296338417628</v>
      </c>
      <c r="J112" s="268">
        <f t="shared" si="39"/>
        <v>0.15125507463352328</v>
      </c>
      <c r="K112" s="268">
        <f t="shared" si="39"/>
        <v>0.13366417500791078</v>
      </c>
      <c r="L112" s="268">
        <f t="shared" si="39"/>
        <v>0.13319512780096548</v>
      </c>
      <c r="M112" s="268">
        <f t="shared" si="39"/>
        <v>0.12240161707781969</v>
      </c>
      <c r="N112" s="268">
        <f t="shared" si="39"/>
        <v>0.11804839281477615</v>
      </c>
      <c r="O112" s="268">
        <f t="shared" si="39"/>
        <v>0.11453247092450633</v>
      </c>
      <c r="P112" s="268">
        <f t="shared" si="39"/>
        <v>0.11309084586793042</v>
      </c>
      <c r="Q112" s="268">
        <f t="shared" si="30"/>
        <v>9.781949038698487E-2</v>
      </c>
      <c r="R112" s="268">
        <f t="shared" si="30"/>
        <v>7.1203515459146868E-2</v>
      </c>
      <c r="S112" s="268">
        <f t="shared" si="30"/>
        <v>4.9400597796694992E-2</v>
      </c>
      <c r="T112" s="268">
        <f t="shared" si="30"/>
        <v>4.0007089306986821E-2</v>
      </c>
      <c r="U112" s="268">
        <f t="shared" si="30"/>
        <v>4.5951388058729115E-2</v>
      </c>
      <c r="V112" s="268">
        <f t="shared" si="30"/>
        <v>5.8637760320153623E-2</v>
      </c>
      <c r="W112" s="268">
        <f t="shared" si="30"/>
        <v>8.7334534363115113E-2</v>
      </c>
      <c r="X112" s="268">
        <f t="shared" si="30"/>
        <v>0.11099189330012352</v>
      </c>
      <c r="Y112" s="268">
        <f t="shared" si="30"/>
        <v>0.1213329545466697</v>
      </c>
      <c r="Z112" s="268">
        <f t="shared" si="30"/>
        <v>0.12739434818799175</v>
      </c>
      <c r="AA112" s="268">
        <f t="shared" si="30"/>
        <v>0.14636137680123376</v>
      </c>
      <c r="AB112" s="268">
        <f t="shared" si="30"/>
        <v>0.16465291512125949</v>
      </c>
      <c r="AC112" s="268">
        <f t="shared" si="30"/>
        <v>0.20220073954247231</v>
      </c>
      <c r="AD112" s="268">
        <f t="shared" ref="AD112:AE112" si="40">AD40/AD$66</f>
        <v>0.22994893411338785</v>
      </c>
      <c r="AE112" s="268">
        <f t="shared" si="40"/>
        <v>0.24318191511167597</v>
      </c>
      <c r="AF112" s="268">
        <f t="shared" ref="AF112" si="41">AF40/AF$66</f>
        <v>0.26230357462755494</v>
      </c>
    </row>
    <row r="113" spans="1:32" s="12" customFormat="1" x14ac:dyDescent="0.55000000000000004">
      <c r="A113" s="5"/>
      <c r="B113" s="5"/>
      <c r="C113" s="5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</row>
    <row r="114" spans="1:32" s="269" customFormat="1" x14ac:dyDescent="0.45">
      <c r="A114" s="32" t="s">
        <v>36</v>
      </c>
      <c r="B114" s="100"/>
      <c r="C114" s="267"/>
      <c r="D114" s="268">
        <f t="shared" ref="D114:P114" si="42">D42/D$66</f>
        <v>0.17213454176559057</v>
      </c>
      <c r="E114" s="268">
        <f t="shared" si="42"/>
        <v>0.1795675092032826</v>
      </c>
      <c r="F114" s="268">
        <f t="shared" si="42"/>
        <v>0.16004529556014907</v>
      </c>
      <c r="G114" s="268">
        <f t="shared" si="42"/>
        <v>0.16351111364565632</v>
      </c>
      <c r="H114" s="268">
        <f t="shared" si="42"/>
        <v>0.14947219108744883</v>
      </c>
      <c r="I114" s="268">
        <f t="shared" si="42"/>
        <v>0.144887033745982</v>
      </c>
      <c r="J114" s="268">
        <f t="shared" si="42"/>
        <v>0.14480828664200962</v>
      </c>
      <c r="K114" s="268">
        <f t="shared" si="42"/>
        <v>0.13028750585396298</v>
      </c>
      <c r="L114" s="268">
        <f t="shared" si="42"/>
        <v>0.11704846721459747</v>
      </c>
      <c r="M114" s="268">
        <f t="shared" si="42"/>
        <v>9.9140796829361388E-2</v>
      </c>
      <c r="N114" s="268">
        <f t="shared" si="42"/>
        <v>8.4974568450863874E-2</v>
      </c>
      <c r="O114" s="268">
        <f t="shared" si="42"/>
        <v>7.343478565437285E-2</v>
      </c>
      <c r="P114" s="268">
        <f t="shared" si="42"/>
        <v>6.1103550546948729E-2</v>
      </c>
      <c r="Q114" s="268">
        <f t="shared" si="30"/>
        <v>6.2652936387710162E-2</v>
      </c>
      <c r="R114" s="268">
        <f t="shared" si="30"/>
        <v>7.0896516151774142E-2</v>
      </c>
      <c r="S114" s="268">
        <f t="shared" si="30"/>
        <v>0.11514380738806036</v>
      </c>
      <c r="T114" s="268">
        <f t="shared" si="30"/>
        <v>0.17519870742092092</v>
      </c>
      <c r="U114" s="268">
        <f t="shared" si="30"/>
        <v>0.2116039552480336</v>
      </c>
      <c r="V114" s="268">
        <f t="shared" si="30"/>
        <v>0.16737669112299397</v>
      </c>
      <c r="W114" s="268">
        <f t="shared" si="30"/>
        <v>0.16703577460746954</v>
      </c>
      <c r="X114" s="268">
        <f t="shared" si="30"/>
        <v>0.19753613174120593</v>
      </c>
      <c r="Y114" s="268">
        <f t="shared" si="30"/>
        <v>0.19865297335854953</v>
      </c>
      <c r="Z114" s="268">
        <f t="shared" si="30"/>
        <v>0.18411763516024351</v>
      </c>
      <c r="AA114" s="268">
        <f t="shared" ref="AA114:AD114" si="43">AA42/AA$66</f>
        <v>0.17548989521369093</v>
      </c>
      <c r="AB114" s="268">
        <f t="shared" si="43"/>
        <v>0.17140973962747105</v>
      </c>
      <c r="AC114" s="268">
        <f t="shared" si="43"/>
        <v>0.1734936861986511</v>
      </c>
      <c r="AD114" s="268">
        <f t="shared" si="43"/>
        <v>0.17461243532821641</v>
      </c>
      <c r="AE114" s="268">
        <f t="shared" ref="AE114:AF114" si="44">AE42/AE$66</f>
        <v>0.16872660330975731</v>
      </c>
      <c r="AF114" s="268">
        <f t="shared" si="44"/>
        <v>0.16536286349287488</v>
      </c>
    </row>
    <row r="115" spans="1:32" s="12" customFormat="1" x14ac:dyDescent="0.55000000000000004">
      <c r="A115" s="5"/>
      <c r="B115" s="5"/>
      <c r="C115" s="5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</row>
    <row r="116" spans="1:32" s="269" customFormat="1" x14ac:dyDescent="0.45">
      <c r="A116" s="32" t="s">
        <v>37</v>
      </c>
      <c r="B116" s="100"/>
      <c r="C116" s="267"/>
      <c r="D116" s="268">
        <f t="shared" ref="D116:AC126" si="45">D44/D$66</f>
        <v>0.3374590258805989</v>
      </c>
      <c r="E116" s="268">
        <f t="shared" si="45"/>
        <v>0.23153975647795869</v>
      </c>
      <c r="F116" s="268">
        <f t="shared" si="45"/>
        <v>0.17876853194578357</v>
      </c>
      <c r="G116" s="268">
        <f t="shared" si="45"/>
        <v>0.12558121582568291</v>
      </c>
      <c r="H116" s="268">
        <f t="shared" si="45"/>
        <v>6.9098158558176678E-2</v>
      </c>
      <c r="I116" s="268">
        <f t="shared" si="45"/>
        <v>3.2775929638194284E-2</v>
      </c>
      <c r="J116" s="268">
        <f t="shared" si="45"/>
        <v>6.4467879915136601E-3</v>
      </c>
      <c r="K116" s="268">
        <f t="shared" si="45"/>
        <v>3.3766691539478038E-3</v>
      </c>
      <c r="L116" s="268">
        <f t="shared" si="45"/>
        <v>1.6146660586368003E-2</v>
      </c>
      <c r="M116" s="268">
        <f t="shared" si="45"/>
        <v>2.3260820248458308E-2</v>
      </c>
      <c r="N116" s="268">
        <f t="shared" si="45"/>
        <v>3.3073824363912284E-2</v>
      </c>
      <c r="O116" s="268">
        <f t="shared" si="45"/>
        <v>4.1097685270133466E-2</v>
      </c>
      <c r="P116" s="268">
        <f t="shared" si="45"/>
        <v>5.1987295320981688E-2</v>
      </c>
      <c r="Q116" s="268">
        <f t="shared" si="45"/>
        <v>3.5166553999274708E-2</v>
      </c>
      <c r="R116" s="268">
        <f t="shared" si="45"/>
        <v>3.0699930737272587E-4</v>
      </c>
      <c r="S116" s="268">
        <f t="shared" si="45"/>
        <v>-6.574320959136537E-2</v>
      </c>
      <c r="T116" s="268">
        <f t="shared" si="45"/>
        <v>-0.1351916181139341</v>
      </c>
      <c r="U116" s="268">
        <f t="shared" si="45"/>
        <v>-0.16565256718930449</v>
      </c>
      <c r="V116" s="268">
        <f t="shared" si="45"/>
        <v>-0.10873893080284036</v>
      </c>
      <c r="W116" s="268">
        <f t="shared" si="45"/>
        <v>-7.9701240244354432E-2</v>
      </c>
      <c r="X116" s="268">
        <f t="shared" si="45"/>
        <v>-8.6544238441082402E-2</v>
      </c>
      <c r="Y116" s="268">
        <f t="shared" si="45"/>
        <v>-7.7320018811879845E-2</v>
      </c>
      <c r="Z116" s="268">
        <f t="shared" si="45"/>
        <v>-5.6723286972251756E-2</v>
      </c>
      <c r="AA116" s="268">
        <f t="shared" si="45"/>
        <v>-2.9128518412457158E-2</v>
      </c>
      <c r="AB116" s="268">
        <f t="shared" si="45"/>
        <v>-6.7568245062115759E-3</v>
      </c>
      <c r="AC116" s="268">
        <f t="shared" si="45"/>
        <v>2.8707053343821197E-2</v>
      </c>
      <c r="AD116" s="268">
        <f t="shared" ref="AD116:AE116" si="46">AD44/AD$66</f>
        <v>5.5336498785171433E-2</v>
      </c>
      <c r="AE116" s="268">
        <f t="shared" si="46"/>
        <v>7.4455311801918667E-2</v>
      </c>
      <c r="AF116" s="268">
        <f t="shared" ref="AF116" si="47">AF44/AF$66</f>
        <v>9.6940711134680072E-2</v>
      </c>
    </row>
    <row r="117" spans="1:32" s="12" customFormat="1" x14ac:dyDescent="0.55000000000000004">
      <c r="A117" s="65"/>
      <c r="B117" s="9"/>
      <c r="C117" s="66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s="12" customFormat="1" x14ac:dyDescent="0.55000000000000004">
      <c r="A118" s="41"/>
      <c r="B118" s="5"/>
      <c r="C118" s="1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s="12" customFormat="1" x14ac:dyDescent="0.55000000000000004">
      <c r="A119" s="32" t="s">
        <v>26</v>
      </c>
      <c r="B119" s="5"/>
      <c r="C119" s="1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32" s="12" customFormat="1" x14ac:dyDescent="0.55000000000000004">
      <c r="A120" s="41"/>
      <c r="B120" s="5"/>
      <c r="C120" s="1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s="12" customFormat="1" x14ac:dyDescent="0.55000000000000004">
      <c r="A121" s="67"/>
      <c r="B121" s="38"/>
      <c r="C121" s="57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</row>
    <row r="122" spans="1:32" s="269" customFormat="1" x14ac:dyDescent="0.45">
      <c r="A122" s="32" t="s">
        <v>38</v>
      </c>
      <c r="B122" s="100"/>
      <c r="C122" s="267"/>
      <c r="D122" s="268">
        <f t="shared" ref="D122:P122" si="48">D50/D$66</f>
        <v>-0.13593200057251298</v>
      </c>
      <c r="E122" s="268">
        <f t="shared" si="48"/>
        <v>-0.10403271186618634</v>
      </c>
      <c r="F122" s="268">
        <f t="shared" si="48"/>
        <v>-5.5961668556596601E-2</v>
      </c>
      <c r="G122" s="268">
        <f t="shared" si="48"/>
        <v>-6.1394318903927554E-2</v>
      </c>
      <c r="H122" s="268">
        <f t="shared" si="48"/>
        <v>-4.4847191941574015E-2</v>
      </c>
      <c r="I122" s="268">
        <f t="shared" si="48"/>
        <v>-3.0818713043342799E-2</v>
      </c>
      <c r="J122" s="268">
        <f t="shared" si="48"/>
        <v>-2.2288654943333278E-2</v>
      </c>
      <c r="K122" s="268">
        <f t="shared" si="48"/>
        <v>-1.1890613986048014E-2</v>
      </c>
      <c r="L122" s="268">
        <f t="shared" si="48"/>
        <v>3.2081340573719697E-4</v>
      </c>
      <c r="M122" s="268">
        <f t="shared" si="48"/>
        <v>9.7114692904128296E-3</v>
      </c>
      <c r="N122" s="268">
        <f t="shared" si="48"/>
        <v>2.6518271938054123E-2</v>
      </c>
      <c r="O122" s="268">
        <f t="shared" si="48"/>
        <v>3.7124854457924759E-2</v>
      </c>
      <c r="P122" s="268">
        <f t="shared" si="48"/>
        <v>1.407561828298182E-2</v>
      </c>
      <c r="Q122" s="268">
        <f t="shared" si="45"/>
        <v>5.1847997865102965E-3</v>
      </c>
      <c r="R122" s="268">
        <f t="shared" si="45"/>
        <v>-1.179344250275084E-3</v>
      </c>
      <c r="S122" s="268">
        <f t="shared" si="45"/>
        <v>5.1579036718095829E-4</v>
      </c>
      <c r="T122" s="268">
        <f t="shared" si="45"/>
        <v>-1.2282208487209231E-3</v>
      </c>
      <c r="U122" s="268">
        <f t="shared" si="45"/>
        <v>3.215318907885842E-3</v>
      </c>
      <c r="V122" s="268">
        <f t="shared" si="45"/>
        <v>-5.197026018712175E-4</v>
      </c>
      <c r="W122" s="268">
        <f t="shared" si="45"/>
        <v>-1.8253164287689683E-3</v>
      </c>
      <c r="X122" s="268">
        <f t="shared" si="45"/>
        <v>-1.7606954251590663E-4</v>
      </c>
      <c r="Y122" s="268">
        <f t="shared" si="45"/>
        <v>-1.9182888316302152E-3</v>
      </c>
      <c r="Z122" s="268">
        <f t="shared" si="45"/>
        <v>-7.9460825751306581E-5</v>
      </c>
      <c r="AA122" s="268">
        <f t="shared" si="45"/>
        <v>3.1809718147632129E-3</v>
      </c>
      <c r="AB122" s="268">
        <f t="shared" si="45"/>
        <v>8.0804676505641538E-3</v>
      </c>
      <c r="AC122" s="268">
        <f t="shared" si="45"/>
        <v>7.8426120670011066E-3</v>
      </c>
      <c r="AD122" s="268">
        <f t="shared" ref="AD122" si="49">AD50/AD$66</f>
        <v>5.9869193189782659E-3</v>
      </c>
      <c r="AE122" s="268">
        <f t="shared" ref="AE122:AF122" si="50">AE50/AE$66</f>
        <v>1.2328587617288576E-2</v>
      </c>
      <c r="AF122" s="268">
        <f t="shared" si="50"/>
        <v>1.6838593680243423E-2</v>
      </c>
    </row>
    <row r="123" spans="1:32" s="12" customFormat="1" x14ac:dyDescent="0.55000000000000004">
      <c r="A123" s="41"/>
      <c r="B123" s="5"/>
      <c r="C123" s="5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</row>
    <row r="124" spans="1:32" s="269" customFormat="1" x14ac:dyDescent="0.45">
      <c r="A124" s="32" t="s">
        <v>81</v>
      </c>
      <c r="B124" s="100"/>
      <c r="C124" s="267"/>
      <c r="D124" s="268">
        <f t="shared" ref="D124:P124" si="51">D52/D$66</f>
        <v>-2.3442424290522096E-2</v>
      </c>
      <c r="E124" s="268">
        <f t="shared" si="51"/>
        <v>-2.1731162600433004E-2</v>
      </c>
      <c r="F124" s="268">
        <f t="shared" si="51"/>
        <v>-1.2153489766727935E-2</v>
      </c>
      <c r="G124" s="268">
        <f t="shared" si="51"/>
        <v>-1.6714604165470267E-2</v>
      </c>
      <c r="H124" s="268">
        <f t="shared" si="51"/>
        <v>-1.4911339135653227E-2</v>
      </c>
      <c r="I124" s="268">
        <f t="shared" si="51"/>
        <v>-1.2553330955611737E-2</v>
      </c>
      <c r="J124" s="268">
        <f t="shared" si="51"/>
        <v>-1.149066927571164E-2</v>
      </c>
      <c r="K124" s="268">
        <f t="shared" si="51"/>
        <v>-5.7474775619096334E-3</v>
      </c>
      <c r="L124" s="268">
        <f t="shared" si="51"/>
        <v>9.8810752400695469E-5</v>
      </c>
      <c r="M124" s="268">
        <f t="shared" si="51"/>
        <v>2.1090991411520064E-3</v>
      </c>
      <c r="N124" s="268">
        <f t="shared" si="51"/>
        <v>3.4510184193096171E-3</v>
      </c>
      <c r="O124" s="268">
        <f t="shared" si="51"/>
        <v>1.8089904488640843E-3</v>
      </c>
      <c r="P124" s="268">
        <f t="shared" si="51"/>
        <v>4.2465185861498994E-4</v>
      </c>
      <c r="Q124" s="268">
        <f t="shared" si="45"/>
        <v>4.9418318129558112E-4</v>
      </c>
      <c r="R124" s="268">
        <f t="shared" si="45"/>
        <v>-3.3640372221549556E-4</v>
      </c>
      <c r="S124" s="268">
        <f t="shared" si="45"/>
        <v>1.0290860848431672E-3</v>
      </c>
      <c r="T124" s="268">
        <f t="shared" si="45"/>
        <v>-7.1436438121650209E-3</v>
      </c>
      <c r="U124" s="268">
        <f t="shared" si="45"/>
        <v>3.023895283291694E-2</v>
      </c>
      <c r="V124" s="268">
        <f t="shared" si="45"/>
        <v>-4.0327628074951667E-3</v>
      </c>
      <c r="W124" s="268">
        <f t="shared" si="45"/>
        <v>-1.1586720398375664E-2</v>
      </c>
      <c r="X124" s="268">
        <f t="shared" si="45"/>
        <v>-1.1053192898744151E-3</v>
      </c>
      <c r="Y124" s="268">
        <f t="shared" si="45"/>
        <v>-1.151696459528097E-2</v>
      </c>
      <c r="Z124" s="268">
        <f t="shared" si="45"/>
        <v>-5.7128633305757789E-4</v>
      </c>
      <c r="AA124" s="268">
        <f t="shared" si="45"/>
        <v>1.75506745344782E-2</v>
      </c>
      <c r="AB124" s="268">
        <f t="shared" si="45"/>
        <v>3.5718075126474978E-2</v>
      </c>
      <c r="AC124" s="268">
        <f t="shared" si="45"/>
        <v>2.7143615472922288E-2</v>
      </c>
      <c r="AD124" s="268">
        <f t="shared" ref="AD124:AE124" si="52">AD52/AD$66</f>
        <v>1.7216548063390753E-2</v>
      </c>
      <c r="AE124" s="268">
        <f t="shared" si="52"/>
        <v>2.9935588557479846E-2</v>
      </c>
      <c r="AF124" s="268">
        <f t="shared" ref="AF124" si="53">AF52/AF$66</f>
        <v>3.5019284853018973E-2</v>
      </c>
    </row>
    <row r="125" spans="1:32" s="12" customFormat="1" x14ac:dyDescent="0.55000000000000004">
      <c r="A125" s="41"/>
      <c r="B125" s="5"/>
      <c r="C125" s="5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</row>
    <row r="126" spans="1:32" s="269" customFormat="1" x14ac:dyDescent="0.45">
      <c r="A126" s="32" t="s">
        <v>29</v>
      </c>
      <c r="B126" s="100"/>
      <c r="C126" s="267"/>
      <c r="D126" s="268">
        <f t="shared" ref="D126:P126" si="54">D54/D$66</f>
        <v>-0.11248957628199087</v>
      </c>
      <c r="E126" s="268">
        <f t="shared" si="54"/>
        <v>-8.2301549265753338E-2</v>
      </c>
      <c r="F126" s="268">
        <f t="shared" si="54"/>
        <v>-4.3808178789868667E-2</v>
      </c>
      <c r="G126" s="268">
        <f t="shared" si="54"/>
        <v>-4.4679714738457291E-2</v>
      </c>
      <c r="H126" s="268">
        <f t="shared" si="54"/>
        <v>-2.9935852805920791E-2</v>
      </c>
      <c r="I126" s="268">
        <f t="shared" si="54"/>
        <v>-1.8265382087731062E-2</v>
      </c>
      <c r="J126" s="268">
        <f t="shared" si="54"/>
        <v>-1.0797985667621638E-2</v>
      </c>
      <c r="K126" s="268">
        <f t="shared" si="54"/>
        <v>-6.1431364241383811E-3</v>
      </c>
      <c r="L126" s="268">
        <f t="shared" si="54"/>
        <v>2.220026533365015E-4</v>
      </c>
      <c r="M126" s="268">
        <f t="shared" si="54"/>
        <v>7.602370149260824E-3</v>
      </c>
      <c r="N126" s="268">
        <f t="shared" si="54"/>
        <v>2.3067253518744509E-2</v>
      </c>
      <c r="O126" s="268">
        <f t="shared" si="54"/>
        <v>3.5315864009060671E-2</v>
      </c>
      <c r="P126" s="268">
        <f t="shared" si="54"/>
        <v>1.365096642436683E-2</v>
      </c>
      <c r="Q126" s="268">
        <f t="shared" si="45"/>
        <v>4.690616605214715E-3</v>
      </c>
      <c r="R126" s="268">
        <f t="shared" si="45"/>
        <v>-8.4294052805958849E-4</v>
      </c>
      <c r="S126" s="268">
        <f t="shared" si="45"/>
        <v>-5.1329571766220905E-4</v>
      </c>
      <c r="T126" s="268">
        <f t="shared" si="45"/>
        <v>5.9154229634441075E-3</v>
      </c>
      <c r="U126" s="268">
        <f t="shared" si="45"/>
        <v>-2.7023633925031088E-2</v>
      </c>
      <c r="V126" s="268">
        <f t="shared" si="45"/>
        <v>3.513060205623959E-3</v>
      </c>
      <c r="W126" s="268">
        <f t="shared" si="45"/>
        <v>9.7614039696066954E-3</v>
      </c>
      <c r="X126" s="268">
        <f t="shared" si="45"/>
        <v>9.2924974735840156E-4</v>
      </c>
      <c r="Y126" s="268">
        <f t="shared" si="45"/>
        <v>9.598675763650753E-3</v>
      </c>
      <c r="Z126" s="268">
        <f t="shared" si="45"/>
        <v>4.9182550730627131E-4</v>
      </c>
      <c r="AA126" s="268">
        <f t="shared" si="45"/>
        <v>-1.4369702719714987E-2</v>
      </c>
      <c r="AB126" s="268">
        <f t="shared" si="45"/>
        <v>-2.7637607475910826E-2</v>
      </c>
      <c r="AC126" s="268">
        <f t="shared" si="45"/>
        <v>-1.9301003405921179E-2</v>
      </c>
      <c r="AD126" s="268">
        <f t="shared" ref="AD126:AE126" si="55">AD54/AD$66</f>
        <v>-1.1229628744412487E-2</v>
      </c>
      <c r="AE126" s="268">
        <f t="shared" si="55"/>
        <v>-1.760700094019127E-2</v>
      </c>
      <c r="AF126" s="268">
        <f t="shared" ref="AF126" si="56">AF54/AF$66</f>
        <v>-1.8180691172775553E-2</v>
      </c>
    </row>
    <row r="127" spans="1:32" s="12" customFormat="1" x14ac:dyDescent="0.55000000000000004">
      <c r="A127" s="65"/>
      <c r="B127" s="9"/>
      <c r="C127" s="66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9"/>
      <c r="P127" s="9"/>
      <c r="Q127" s="9"/>
      <c r="R127" s="9"/>
      <c r="S127" s="10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</row>
    <row r="128" spans="1:32" s="12" customFormat="1" x14ac:dyDescent="0.55000000000000004">
      <c r="A128" s="41"/>
      <c r="B128" s="5"/>
      <c r="C128" s="1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5"/>
      <c r="P128" s="5"/>
      <c r="Q128" s="5"/>
      <c r="R128" s="5"/>
      <c r="S128" s="13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s="69" customFormat="1" ht="18.75" customHeight="1" x14ac:dyDescent="0.45">
      <c r="A129" s="71"/>
      <c r="C129" s="68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X129" s="113"/>
      <c r="Y129" s="113"/>
      <c r="Z129" s="182"/>
      <c r="AA129" s="52"/>
    </row>
    <row r="130" spans="1:30" s="69" customFormat="1" ht="21" customHeight="1" x14ac:dyDescent="0.45">
      <c r="A130" s="71"/>
      <c r="C130" s="68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113"/>
      <c r="X130" s="113"/>
      <c r="Y130" s="113"/>
      <c r="Z130" s="183"/>
      <c r="AA130" s="169"/>
      <c r="AB130" s="72"/>
      <c r="AC130" s="72"/>
      <c r="AD130" s="72"/>
    </row>
    <row r="131" spans="1:30" s="69" customFormat="1" ht="20.65" x14ac:dyDescent="0.45">
      <c r="A131" s="71"/>
      <c r="C131" s="68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184"/>
      <c r="AA131" s="169"/>
      <c r="AB131" s="70"/>
      <c r="AC131" s="70"/>
      <c r="AD131" s="70"/>
    </row>
    <row r="132" spans="1:30" s="69" customFormat="1" x14ac:dyDescent="0.45">
      <c r="A132" s="71"/>
      <c r="C132" s="68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</row>
    <row r="133" spans="1:30" s="12" customFormat="1" x14ac:dyDescent="0.55000000000000004">
      <c r="A133" s="45"/>
      <c r="C133" s="1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5"/>
      <c r="P133" s="5"/>
      <c r="Q133" s="5"/>
      <c r="R133" s="5"/>
      <c r="S133" s="13"/>
      <c r="T133" s="5"/>
      <c r="U133" s="5"/>
      <c r="V133" s="5"/>
      <c r="W133" s="5"/>
      <c r="X133" s="5"/>
      <c r="Y133" s="5"/>
      <c r="Z133" s="5"/>
      <c r="AA133" s="5"/>
    </row>
    <row r="134" spans="1:30" s="12" customFormat="1" x14ac:dyDescent="0.55000000000000004">
      <c r="A134" s="45"/>
      <c r="C134" s="1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5"/>
      <c r="P134" s="5"/>
      <c r="Q134" s="5"/>
      <c r="R134" s="5"/>
      <c r="S134" s="13"/>
      <c r="T134" s="5"/>
      <c r="U134" s="5"/>
      <c r="V134" s="5"/>
      <c r="W134" s="5"/>
      <c r="X134" s="5"/>
      <c r="Y134" s="5"/>
      <c r="Z134" s="5"/>
      <c r="AA134" s="5"/>
    </row>
    <row r="135" spans="1:30" s="12" customFormat="1" x14ac:dyDescent="0.55000000000000004">
      <c r="A135" s="45"/>
      <c r="C135" s="1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5"/>
      <c r="P135" s="5"/>
      <c r="Q135" s="5"/>
      <c r="R135" s="5"/>
      <c r="S135" s="13"/>
      <c r="T135" s="5"/>
      <c r="U135" s="5"/>
      <c r="V135" s="5"/>
      <c r="W135" s="5"/>
      <c r="X135" s="5"/>
      <c r="Y135" s="5"/>
      <c r="Z135" s="5"/>
      <c r="AA135" s="5"/>
    </row>
    <row r="136" spans="1:30" s="12" customFormat="1" x14ac:dyDescent="0.55000000000000004">
      <c r="A136" s="45"/>
      <c r="C136" s="1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5"/>
      <c r="P136" s="5"/>
      <c r="Q136" s="5"/>
      <c r="R136" s="5"/>
      <c r="S136" s="13"/>
      <c r="T136" s="5"/>
      <c r="U136" s="5"/>
      <c r="V136" s="5"/>
      <c r="W136" s="5"/>
      <c r="X136" s="5"/>
      <c r="Y136" s="5"/>
      <c r="Z136" s="5"/>
      <c r="AA136" s="5"/>
    </row>
    <row r="137" spans="1:30" s="12" customFormat="1" x14ac:dyDescent="0.55000000000000004">
      <c r="A137" s="45"/>
      <c r="C137" s="1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5"/>
      <c r="P137" s="5"/>
      <c r="Q137" s="5"/>
      <c r="R137" s="5"/>
      <c r="S137" s="13"/>
      <c r="T137" s="5"/>
      <c r="U137" s="5"/>
      <c r="V137" s="5"/>
      <c r="W137" s="5"/>
      <c r="X137" s="5"/>
      <c r="Y137" s="5"/>
      <c r="Z137" s="5"/>
      <c r="AA137" s="5"/>
    </row>
    <row r="138" spans="1:30" x14ac:dyDescent="0.55000000000000004">
      <c r="A138" s="89"/>
      <c r="B138" s="89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4"/>
      <c r="R138" s="74"/>
      <c r="S138" s="74"/>
      <c r="T138" s="74"/>
      <c r="U138" s="74"/>
      <c r="V138" s="74"/>
      <c r="W138" s="74"/>
      <c r="X138" s="74"/>
      <c r="Y138" s="74"/>
    </row>
    <row r="139" spans="1:30" x14ac:dyDescent="0.55000000000000004">
      <c r="A139" s="89"/>
      <c r="B139" s="89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</row>
    <row r="140" spans="1:30" x14ac:dyDescent="0.55000000000000004">
      <c r="A140" s="89"/>
      <c r="B140" s="89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5"/>
      <c r="S140" s="75"/>
      <c r="T140" s="75"/>
      <c r="U140" s="75"/>
      <c r="V140" s="75"/>
      <c r="W140" s="75"/>
      <c r="X140" s="75"/>
      <c r="Y140" s="75"/>
    </row>
    <row r="141" spans="1:30" x14ac:dyDescent="0.55000000000000004">
      <c r="A141" s="89"/>
      <c r="B141" s="89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5"/>
      <c r="S141" s="75"/>
      <c r="T141" s="75"/>
      <c r="U141" s="75"/>
      <c r="V141" s="75"/>
      <c r="W141" s="75"/>
      <c r="X141" s="75"/>
      <c r="Y141" s="75"/>
    </row>
    <row r="142" spans="1:30" x14ac:dyDescent="0.55000000000000004">
      <c r="A142" s="89"/>
      <c r="B142" s="89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</row>
    <row r="143" spans="1:30" x14ac:dyDescent="0.55000000000000004">
      <c r="A143" s="89"/>
      <c r="B143" s="89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5"/>
      <c r="S143" s="75"/>
      <c r="T143" s="75"/>
      <c r="U143" s="75"/>
      <c r="V143" s="75"/>
      <c r="W143" s="75"/>
      <c r="X143" s="75"/>
      <c r="Y143" s="75"/>
    </row>
    <row r="144" spans="1:30" x14ac:dyDescent="0.55000000000000004">
      <c r="A144" s="89"/>
      <c r="B144" s="89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x14ac:dyDescent="0.55000000000000004">
      <c r="A145" s="89"/>
      <c r="B145" s="89"/>
      <c r="C145" s="77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</row>
    <row r="146" spans="1:25" x14ac:dyDescent="0.55000000000000004">
      <c r="A146" s="89"/>
      <c r="B146" s="89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8"/>
      <c r="T146" s="78"/>
      <c r="U146" s="78"/>
      <c r="V146" s="78"/>
      <c r="W146" s="78"/>
      <c r="X146" s="78"/>
      <c r="Y146" s="78"/>
    </row>
    <row r="147" spans="1:25" x14ac:dyDescent="0.55000000000000004">
      <c r="A147" s="89"/>
      <c r="B147" s="89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</row>
    <row r="148" spans="1:25" x14ac:dyDescent="0.55000000000000004">
      <c r="A148" s="89"/>
      <c r="B148" s="89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</row>
    <row r="149" spans="1:25" x14ac:dyDescent="0.55000000000000004">
      <c r="A149" s="89"/>
      <c r="B149" s="89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</row>
    <row r="150" spans="1:25" x14ac:dyDescent="0.55000000000000004">
      <c r="A150" s="89"/>
      <c r="B150" s="89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</row>
    <row r="151" spans="1:25" x14ac:dyDescent="0.55000000000000004">
      <c r="A151" s="89"/>
      <c r="B151" s="89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</row>
    <row r="152" spans="1:25" x14ac:dyDescent="0.55000000000000004">
      <c r="A152" s="89"/>
      <c r="B152" s="89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</row>
    <row r="153" spans="1:25" x14ac:dyDescent="0.55000000000000004">
      <c r="A153" s="89"/>
      <c r="B153" s="89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</row>
    <row r="154" spans="1:25" x14ac:dyDescent="0.55000000000000004">
      <c r="A154" s="89"/>
      <c r="B154" s="89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</row>
    <row r="155" spans="1:25" x14ac:dyDescent="0.55000000000000004">
      <c r="A155" s="88"/>
      <c r="B155" s="88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</row>
    <row r="156" spans="1:25" x14ac:dyDescent="0.55000000000000004">
      <c r="A156" s="88"/>
      <c r="B156" s="88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</row>
    <row r="157" spans="1:25" x14ac:dyDescent="0.55000000000000004">
      <c r="A157" s="88"/>
      <c r="B157" s="88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</row>
    <row r="158" spans="1:25" x14ac:dyDescent="0.55000000000000004">
      <c r="A158" s="88"/>
      <c r="B158" s="88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</row>
    <row r="159" spans="1:25" x14ac:dyDescent="0.55000000000000004">
      <c r="A159" s="88"/>
      <c r="B159" s="88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</row>
    <row r="160" spans="1:25" x14ac:dyDescent="0.55000000000000004">
      <c r="A160" s="88"/>
      <c r="B160" s="88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</row>
    <row r="161" spans="1:25" x14ac:dyDescent="0.55000000000000004">
      <c r="A161" s="88"/>
      <c r="B161" s="88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</row>
    <row r="162" spans="1:25" x14ac:dyDescent="0.55000000000000004">
      <c r="A162" s="88"/>
      <c r="B162" s="88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</row>
    <row r="163" spans="1:25" x14ac:dyDescent="0.55000000000000004">
      <c r="A163" s="88"/>
      <c r="B163" s="88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</row>
    <row r="164" spans="1:25" x14ac:dyDescent="0.55000000000000004">
      <c r="A164" s="88"/>
      <c r="B164" s="88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</row>
    <row r="165" spans="1:25" x14ac:dyDescent="0.55000000000000004">
      <c r="A165" s="88"/>
      <c r="B165" s="88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</row>
    <row r="166" spans="1:25" x14ac:dyDescent="0.55000000000000004">
      <c r="A166" s="88"/>
      <c r="B166" s="88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</row>
    <row r="167" spans="1:25" x14ac:dyDescent="0.55000000000000004">
      <c r="A167" s="88"/>
      <c r="B167" s="88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</row>
    <row r="168" spans="1:25" x14ac:dyDescent="0.55000000000000004">
      <c r="A168" s="88"/>
      <c r="B168" s="88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</row>
    <row r="169" spans="1:25" x14ac:dyDescent="0.55000000000000004">
      <c r="A169" s="88"/>
      <c r="B169" s="88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</row>
    <row r="170" spans="1:25" x14ac:dyDescent="0.55000000000000004">
      <c r="A170" s="88"/>
      <c r="B170" s="88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</row>
    <row r="171" spans="1:25" x14ac:dyDescent="0.55000000000000004">
      <c r="A171" s="88"/>
      <c r="B171" s="88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</row>
    <row r="172" spans="1:25" x14ac:dyDescent="0.55000000000000004">
      <c r="A172" s="88"/>
      <c r="B172" s="88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</row>
    <row r="173" spans="1:25" x14ac:dyDescent="0.55000000000000004">
      <c r="A173" s="88"/>
      <c r="B173" s="88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</row>
    <row r="174" spans="1:25" x14ac:dyDescent="0.55000000000000004">
      <c r="A174" s="88"/>
      <c r="B174" s="88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</row>
    <row r="175" spans="1:25" x14ac:dyDescent="0.55000000000000004">
      <c r="A175" s="88"/>
      <c r="B175" s="88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</row>
    <row r="176" spans="1:25" x14ac:dyDescent="0.55000000000000004">
      <c r="A176" s="88"/>
      <c r="B176" s="88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</row>
    <row r="177" spans="1:25" x14ac:dyDescent="0.55000000000000004">
      <c r="A177" s="88"/>
      <c r="B177" s="88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</row>
    <row r="178" spans="1:25" x14ac:dyDescent="0.55000000000000004">
      <c r="A178" s="88"/>
      <c r="B178" s="88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</row>
    <row r="179" spans="1:25" x14ac:dyDescent="0.55000000000000004">
      <c r="A179" s="88"/>
      <c r="B179" s="88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</row>
    <row r="180" spans="1:25" x14ac:dyDescent="0.55000000000000004">
      <c r="A180" s="88"/>
      <c r="B180" s="88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</row>
    <row r="181" spans="1:25" x14ac:dyDescent="0.55000000000000004">
      <c r="A181" s="88"/>
      <c r="B181" s="88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</row>
    <row r="182" spans="1:25" x14ac:dyDescent="0.55000000000000004">
      <c r="A182" s="88"/>
      <c r="B182" s="88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</row>
    <row r="183" spans="1:25" x14ac:dyDescent="0.55000000000000004">
      <c r="A183" s="88"/>
      <c r="B183" s="88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</row>
    <row r="184" spans="1:25" x14ac:dyDescent="0.55000000000000004">
      <c r="A184" s="88"/>
      <c r="B184" s="88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</row>
    <row r="185" spans="1:25" x14ac:dyDescent="0.55000000000000004">
      <c r="A185" s="88"/>
      <c r="B185" s="88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</row>
    <row r="186" spans="1:25" x14ac:dyDescent="0.55000000000000004">
      <c r="A186" s="88"/>
      <c r="B186" s="88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</row>
    <row r="187" spans="1:25" x14ac:dyDescent="0.55000000000000004">
      <c r="A187" s="88"/>
      <c r="B187" s="88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</row>
    <row r="188" spans="1:25" x14ac:dyDescent="0.55000000000000004">
      <c r="A188" s="88"/>
      <c r="B188" s="88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</row>
    <row r="189" spans="1:25" x14ac:dyDescent="0.55000000000000004">
      <c r="A189" s="88"/>
      <c r="B189" s="88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</row>
    <row r="190" spans="1:25" x14ac:dyDescent="0.55000000000000004">
      <c r="A190" s="88"/>
      <c r="B190" s="88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</row>
    <row r="191" spans="1:25" x14ac:dyDescent="0.55000000000000004">
      <c r="A191" s="88"/>
      <c r="B191" s="88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</row>
    <row r="192" spans="1:25" x14ac:dyDescent="0.55000000000000004">
      <c r="A192" s="88"/>
      <c r="B192" s="88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</row>
    <row r="193" spans="1:25" x14ac:dyDescent="0.55000000000000004">
      <c r="A193" s="88"/>
      <c r="B193" s="88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</row>
    <row r="194" spans="1:25" x14ac:dyDescent="0.55000000000000004">
      <c r="A194" s="88"/>
      <c r="B194" s="88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</row>
    <row r="195" spans="1:25" x14ac:dyDescent="0.55000000000000004">
      <c r="A195" s="88"/>
      <c r="B195" s="88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</row>
    <row r="196" spans="1:25" x14ac:dyDescent="0.55000000000000004">
      <c r="A196" s="88"/>
      <c r="B196" s="88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</row>
    <row r="197" spans="1:25" x14ac:dyDescent="0.55000000000000004">
      <c r="A197" s="88"/>
      <c r="B197" s="88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</row>
    <row r="198" spans="1:25" x14ac:dyDescent="0.55000000000000004">
      <c r="A198" s="88"/>
      <c r="B198" s="88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</row>
    <row r="199" spans="1:25" x14ac:dyDescent="0.55000000000000004">
      <c r="A199" s="88"/>
      <c r="B199" s="88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</row>
    <row r="200" spans="1:25" x14ac:dyDescent="0.55000000000000004">
      <c r="A200" s="88"/>
      <c r="B200" s="88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</row>
    <row r="201" spans="1:25" x14ac:dyDescent="0.55000000000000004">
      <c r="A201" s="88"/>
      <c r="B201" s="88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</row>
    <row r="202" spans="1:25" x14ac:dyDescent="0.55000000000000004">
      <c r="A202" s="88"/>
      <c r="B202" s="88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</row>
    <row r="203" spans="1:25" x14ac:dyDescent="0.55000000000000004">
      <c r="A203" s="88"/>
      <c r="B203" s="88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</row>
    <row r="204" spans="1:25" x14ac:dyDescent="0.55000000000000004">
      <c r="A204" s="88"/>
      <c r="B204" s="88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</row>
    <row r="205" spans="1:25" x14ac:dyDescent="0.55000000000000004">
      <c r="A205" s="88"/>
      <c r="B205" s="88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</row>
    <row r="206" spans="1:25" x14ac:dyDescent="0.55000000000000004">
      <c r="A206" s="88"/>
      <c r="B206" s="88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</row>
    <row r="207" spans="1:25" x14ac:dyDescent="0.55000000000000004">
      <c r="A207" s="88"/>
      <c r="B207" s="88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</row>
    <row r="208" spans="1:25" x14ac:dyDescent="0.55000000000000004">
      <c r="A208" s="88"/>
      <c r="B208" s="88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</row>
    <row r="209" spans="1:25" x14ac:dyDescent="0.55000000000000004">
      <c r="A209" s="88"/>
      <c r="B209" s="88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</row>
    <row r="210" spans="1:25" x14ac:dyDescent="0.55000000000000004">
      <c r="A210" s="88"/>
      <c r="B210" s="88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</row>
    <row r="211" spans="1:25" x14ac:dyDescent="0.55000000000000004">
      <c r="A211" s="88"/>
      <c r="B211" s="88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</row>
    <row r="212" spans="1:25" x14ac:dyDescent="0.55000000000000004">
      <c r="A212" s="88"/>
      <c r="B212" s="88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</row>
    <row r="213" spans="1:25" x14ac:dyDescent="0.55000000000000004">
      <c r="A213" s="88"/>
      <c r="B213" s="88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</row>
    <row r="214" spans="1:25" x14ac:dyDescent="0.55000000000000004">
      <c r="A214" s="88"/>
      <c r="B214" s="88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</row>
    <row r="215" spans="1:25" x14ac:dyDescent="0.55000000000000004">
      <c r="A215" s="88"/>
      <c r="B215" s="88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</row>
    <row r="216" spans="1:25" x14ac:dyDescent="0.55000000000000004">
      <c r="A216" s="88"/>
      <c r="B216" s="88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</row>
    <row r="217" spans="1:25" x14ac:dyDescent="0.55000000000000004">
      <c r="A217" s="88"/>
      <c r="B217" s="88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</row>
    <row r="218" spans="1:25" x14ac:dyDescent="0.55000000000000004">
      <c r="A218" s="88"/>
      <c r="B218" s="88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</row>
    <row r="219" spans="1:25" x14ac:dyDescent="0.55000000000000004">
      <c r="A219" s="88"/>
      <c r="B219" s="88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</row>
    <row r="220" spans="1:25" x14ac:dyDescent="0.55000000000000004">
      <c r="A220" s="88"/>
      <c r="B220" s="88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</row>
    <row r="221" spans="1:25" x14ac:dyDescent="0.55000000000000004">
      <c r="A221" s="88"/>
      <c r="B221" s="88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</row>
    <row r="222" spans="1:25" x14ac:dyDescent="0.55000000000000004">
      <c r="A222" s="88"/>
      <c r="B222" s="88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</row>
    <row r="223" spans="1:25" x14ac:dyDescent="0.55000000000000004">
      <c r="A223" s="88"/>
      <c r="B223" s="88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</row>
    <row r="224" spans="1:25" x14ac:dyDescent="0.55000000000000004">
      <c r="A224" s="88"/>
      <c r="B224" s="88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</row>
    <row r="225" spans="1:25" x14ac:dyDescent="0.55000000000000004">
      <c r="A225" s="88"/>
      <c r="B225" s="88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</row>
    <row r="226" spans="1:25" x14ac:dyDescent="0.55000000000000004">
      <c r="A226" s="88"/>
      <c r="B226" s="88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</row>
    <row r="227" spans="1:25" x14ac:dyDescent="0.55000000000000004">
      <c r="A227" s="88"/>
      <c r="B227" s="88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</row>
    <row r="228" spans="1:25" x14ac:dyDescent="0.55000000000000004">
      <c r="A228" s="88"/>
      <c r="B228" s="88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</row>
    <row r="229" spans="1:25" x14ac:dyDescent="0.55000000000000004">
      <c r="A229" s="88"/>
      <c r="B229" s="88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</row>
    <row r="230" spans="1:25" x14ac:dyDescent="0.55000000000000004">
      <c r="A230" s="88"/>
      <c r="B230" s="88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</row>
    <row r="231" spans="1:25" x14ac:dyDescent="0.55000000000000004">
      <c r="A231" s="88"/>
      <c r="B231" s="88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</row>
    <row r="232" spans="1:25" x14ac:dyDescent="0.55000000000000004">
      <c r="A232" s="88"/>
      <c r="B232" s="88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</row>
    <row r="233" spans="1:25" x14ac:dyDescent="0.55000000000000004">
      <c r="A233" s="88"/>
      <c r="B233" s="88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</row>
    <row r="234" spans="1:25" x14ac:dyDescent="0.55000000000000004">
      <c r="A234" s="88"/>
      <c r="B234" s="88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</row>
    <row r="235" spans="1:25" x14ac:dyDescent="0.55000000000000004">
      <c r="A235" s="88"/>
      <c r="B235" s="88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</row>
    <row r="236" spans="1:25" x14ac:dyDescent="0.55000000000000004">
      <c r="A236" s="88"/>
      <c r="B236" s="88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</row>
    <row r="237" spans="1:25" x14ac:dyDescent="0.55000000000000004">
      <c r="A237" s="88"/>
      <c r="B237" s="88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</row>
    <row r="238" spans="1:25" x14ac:dyDescent="0.55000000000000004">
      <c r="A238" s="88"/>
      <c r="B238" s="88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</row>
    <row r="239" spans="1:25" x14ac:dyDescent="0.55000000000000004">
      <c r="A239" s="88"/>
      <c r="B239" s="88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</row>
    <row r="240" spans="1:25" x14ac:dyDescent="0.55000000000000004">
      <c r="A240" s="88"/>
      <c r="B240" s="88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</row>
    <row r="241" spans="1:25" x14ac:dyDescent="0.55000000000000004">
      <c r="A241" s="88"/>
      <c r="B241" s="88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</row>
    <row r="242" spans="1:25" x14ac:dyDescent="0.55000000000000004">
      <c r="A242" s="88"/>
      <c r="B242" s="88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</row>
    <row r="243" spans="1:25" x14ac:dyDescent="0.55000000000000004">
      <c r="A243" s="88"/>
      <c r="B243" s="88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</row>
    <row r="244" spans="1:25" x14ac:dyDescent="0.55000000000000004">
      <c r="A244" s="88"/>
      <c r="B244" s="88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</row>
    <row r="245" spans="1:25" x14ac:dyDescent="0.55000000000000004">
      <c r="A245" s="88"/>
      <c r="B245" s="88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</row>
    <row r="246" spans="1:25" x14ac:dyDescent="0.55000000000000004">
      <c r="A246" s="88"/>
      <c r="B246" s="88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</row>
    <row r="247" spans="1:25" x14ac:dyDescent="0.55000000000000004">
      <c r="A247" s="88"/>
      <c r="B247" s="88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</row>
    <row r="248" spans="1:25" x14ac:dyDescent="0.55000000000000004">
      <c r="A248" s="88"/>
      <c r="B248" s="88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</row>
    <row r="249" spans="1:25" x14ac:dyDescent="0.55000000000000004">
      <c r="A249" s="88"/>
      <c r="B249" s="88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</row>
    <row r="250" spans="1:25" x14ac:dyDescent="0.55000000000000004">
      <c r="A250" s="88"/>
      <c r="B250" s="88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</row>
    <row r="251" spans="1:25" x14ac:dyDescent="0.55000000000000004">
      <c r="A251" s="88"/>
      <c r="B251" s="88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</row>
    <row r="252" spans="1:25" x14ac:dyDescent="0.55000000000000004">
      <c r="A252" s="88"/>
      <c r="B252" s="88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</row>
    <row r="253" spans="1:25" x14ac:dyDescent="0.55000000000000004">
      <c r="A253" s="88"/>
      <c r="B253" s="88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</row>
    <row r="254" spans="1:25" x14ac:dyDescent="0.55000000000000004">
      <c r="A254" s="88"/>
      <c r="B254" s="88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</row>
    <row r="255" spans="1:25" x14ac:dyDescent="0.55000000000000004">
      <c r="A255" s="88"/>
      <c r="B255" s="88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</row>
    <row r="256" spans="1:25" x14ac:dyDescent="0.55000000000000004">
      <c r="A256" s="88"/>
      <c r="B256" s="88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</row>
    <row r="257" spans="1:25" x14ac:dyDescent="0.55000000000000004">
      <c r="A257" s="88"/>
      <c r="B257" s="88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</row>
    <row r="258" spans="1:25" x14ac:dyDescent="0.55000000000000004">
      <c r="A258" s="88"/>
      <c r="B258" s="88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</row>
    <row r="259" spans="1:25" x14ac:dyDescent="0.55000000000000004">
      <c r="A259" s="88"/>
      <c r="B259" s="88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</row>
    <row r="260" spans="1:25" x14ac:dyDescent="0.55000000000000004">
      <c r="A260" s="88"/>
      <c r="B260" s="88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</row>
    <row r="261" spans="1:25" x14ac:dyDescent="0.55000000000000004">
      <c r="A261" s="88"/>
      <c r="B261" s="88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</row>
    <row r="262" spans="1:25" x14ac:dyDescent="0.55000000000000004">
      <c r="A262" s="88"/>
      <c r="B262" s="88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</row>
    <row r="263" spans="1:25" x14ac:dyDescent="0.55000000000000004">
      <c r="A263" s="88"/>
      <c r="B263" s="88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</row>
    <row r="264" spans="1:25" x14ac:dyDescent="0.55000000000000004">
      <c r="A264" s="88"/>
      <c r="B264" s="88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</row>
    <row r="265" spans="1:25" x14ac:dyDescent="0.55000000000000004">
      <c r="A265" s="88"/>
      <c r="B265" s="88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</row>
    <row r="266" spans="1:25" x14ac:dyDescent="0.55000000000000004">
      <c r="A266" s="88"/>
      <c r="B266" s="88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</row>
    <row r="267" spans="1:25" x14ac:dyDescent="0.55000000000000004">
      <c r="A267" s="88"/>
      <c r="B267" s="88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</row>
    <row r="268" spans="1:25" x14ac:dyDescent="0.55000000000000004">
      <c r="A268" s="88"/>
      <c r="B268" s="88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</row>
    <row r="269" spans="1:25" x14ac:dyDescent="0.55000000000000004">
      <c r="A269" s="88"/>
      <c r="B269" s="88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</row>
    <row r="270" spans="1:25" x14ac:dyDescent="0.55000000000000004">
      <c r="A270" s="88"/>
      <c r="B270" s="88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</row>
    <row r="271" spans="1:25" x14ac:dyDescent="0.55000000000000004">
      <c r="A271" s="88"/>
      <c r="B271" s="88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</row>
    <row r="272" spans="1:25" x14ac:dyDescent="0.55000000000000004">
      <c r="A272" s="88"/>
      <c r="B272" s="88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</row>
    <row r="273" spans="1:25" x14ac:dyDescent="0.55000000000000004">
      <c r="A273" s="88"/>
      <c r="B273" s="88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</row>
    <row r="274" spans="1:25" x14ac:dyDescent="0.55000000000000004">
      <c r="A274" s="88"/>
      <c r="B274" s="88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</row>
    <row r="275" spans="1:25" x14ac:dyDescent="0.55000000000000004">
      <c r="A275" s="88"/>
      <c r="B275" s="88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</row>
    <row r="276" spans="1:25" x14ac:dyDescent="0.55000000000000004">
      <c r="A276" s="88"/>
      <c r="B276" s="88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</row>
    <row r="277" spans="1:25" x14ac:dyDescent="0.55000000000000004">
      <c r="A277" s="88"/>
      <c r="B277" s="88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</row>
    <row r="278" spans="1:25" x14ac:dyDescent="0.55000000000000004">
      <c r="A278" s="88"/>
      <c r="B278" s="88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</row>
    <row r="279" spans="1:25" x14ac:dyDescent="0.55000000000000004">
      <c r="A279" s="88"/>
      <c r="B279" s="88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</row>
    <row r="280" spans="1:25" x14ac:dyDescent="0.55000000000000004">
      <c r="A280" s="88"/>
      <c r="B280" s="88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</row>
    <row r="281" spans="1:25" x14ac:dyDescent="0.55000000000000004">
      <c r="A281" s="88"/>
      <c r="B281" s="88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</row>
    <row r="282" spans="1:25" x14ac:dyDescent="0.55000000000000004">
      <c r="A282" s="88"/>
      <c r="B282" s="88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</row>
    <row r="283" spans="1:25" x14ac:dyDescent="0.55000000000000004">
      <c r="A283" s="88"/>
      <c r="B283" s="88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</row>
    <row r="284" spans="1:25" x14ac:dyDescent="0.55000000000000004">
      <c r="A284" s="88"/>
      <c r="B284" s="88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</row>
    <row r="285" spans="1:25" x14ac:dyDescent="0.55000000000000004">
      <c r="A285" s="88"/>
      <c r="B285" s="88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</row>
    <row r="286" spans="1:25" x14ac:dyDescent="0.55000000000000004">
      <c r="A286" s="88"/>
      <c r="B286" s="88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</row>
    <row r="287" spans="1:25" x14ac:dyDescent="0.55000000000000004">
      <c r="A287" s="88"/>
      <c r="B287" s="88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</row>
    <row r="288" spans="1:25" x14ac:dyDescent="0.55000000000000004">
      <c r="A288" s="88"/>
      <c r="B288" s="88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</row>
    <row r="289" spans="1:25" x14ac:dyDescent="0.55000000000000004">
      <c r="A289" s="88"/>
      <c r="B289" s="88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</row>
    <row r="290" spans="1:25" x14ac:dyDescent="0.55000000000000004">
      <c r="A290" s="88"/>
      <c r="B290" s="88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</row>
    <row r="291" spans="1:25" x14ac:dyDescent="0.55000000000000004">
      <c r="A291" s="88"/>
      <c r="B291" s="88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</row>
    <row r="292" spans="1:25" x14ac:dyDescent="0.55000000000000004">
      <c r="A292" s="88"/>
      <c r="B292" s="88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</row>
    <row r="293" spans="1:25" x14ac:dyDescent="0.55000000000000004">
      <c r="A293" s="88"/>
      <c r="B293" s="88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</row>
    <row r="294" spans="1:25" x14ac:dyDescent="0.55000000000000004">
      <c r="A294" s="88"/>
      <c r="B294" s="88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</row>
    <row r="295" spans="1:25" x14ac:dyDescent="0.55000000000000004">
      <c r="A295" s="88"/>
      <c r="B295" s="88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</row>
    <row r="296" spans="1:25" x14ac:dyDescent="0.55000000000000004">
      <c r="A296" s="88"/>
      <c r="B296" s="88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</row>
    <row r="297" spans="1:25" x14ac:dyDescent="0.55000000000000004">
      <c r="A297" s="88"/>
      <c r="B297" s="88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</row>
    <row r="298" spans="1:25" x14ac:dyDescent="0.55000000000000004">
      <c r="A298" s="88"/>
      <c r="B298" s="88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</row>
    <row r="299" spans="1:25" x14ac:dyDescent="0.55000000000000004">
      <c r="A299" s="88"/>
      <c r="B299" s="88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</row>
    <row r="300" spans="1:25" x14ac:dyDescent="0.55000000000000004">
      <c r="A300" s="88"/>
      <c r="B300" s="88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</row>
    <row r="301" spans="1:25" x14ac:dyDescent="0.55000000000000004">
      <c r="A301" s="88"/>
      <c r="B301" s="88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</row>
    <row r="302" spans="1:25" x14ac:dyDescent="0.55000000000000004">
      <c r="A302" s="88"/>
      <c r="B302" s="88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</row>
    <row r="303" spans="1:25" x14ac:dyDescent="0.55000000000000004">
      <c r="A303" s="88"/>
      <c r="B303" s="88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</row>
    <row r="304" spans="1:25" x14ac:dyDescent="0.55000000000000004">
      <c r="A304" s="88"/>
      <c r="B304" s="88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</row>
    <row r="305" spans="1:25" x14ac:dyDescent="0.55000000000000004">
      <c r="A305" s="88"/>
      <c r="B305" s="88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</row>
    <row r="306" spans="1:25" x14ac:dyDescent="0.55000000000000004">
      <c r="A306" s="88"/>
      <c r="B306" s="88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</row>
    <row r="307" spans="1:25" x14ac:dyDescent="0.55000000000000004">
      <c r="A307" s="88"/>
      <c r="B307" s="88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</row>
    <row r="308" spans="1:25" x14ac:dyDescent="0.55000000000000004">
      <c r="A308" s="88"/>
      <c r="B308" s="88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</row>
    <row r="309" spans="1:25" x14ac:dyDescent="0.55000000000000004">
      <c r="A309" s="88"/>
      <c r="B309" s="88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</row>
    <row r="310" spans="1:25" x14ac:dyDescent="0.55000000000000004">
      <c r="A310" s="88"/>
      <c r="B310" s="88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</row>
    <row r="311" spans="1:25" x14ac:dyDescent="0.55000000000000004">
      <c r="A311" s="88"/>
      <c r="B311" s="88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</row>
    <row r="312" spans="1:25" x14ac:dyDescent="0.55000000000000004">
      <c r="A312" s="88"/>
      <c r="B312" s="88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</row>
    <row r="313" spans="1:25" x14ac:dyDescent="0.55000000000000004">
      <c r="A313" s="88"/>
      <c r="B313" s="88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</row>
    <row r="314" spans="1:25" x14ac:dyDescent="0.55000000000000004">
      <c r="A314" s="88"/>
      <c r="B314" s="88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</row>
    <row r="315" spans="1:25" x14ac:dyDescent="0.55000000000000004">
      <c r="A315" s="88"/>
      <c r="B315" s="88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</row>
    <row r="316" spans="1:25" x14ac:dyDescent="0.55000000000000004">
      <c r="A316" s="88"/>
      <c r="B316" s="88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</row>
    <row r="317" spans="1:25" x14ac:dyDescent="0.55000000000000004">
      <c r="A317" s="88"/>
      <c r="B317" s="88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</row>
    <row r="318" spans="1:25" x14ac:dyDescent="0.55000000000000004">
      <c r="A318" s="88"/>
      <c r="B318" s="88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</row>
    <row r="319" spans="1:25" x14ac:dyDescent="0.55000000000000004">
      <c r="A319" s="88"/>
      <c r="B319" s="88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</row>
    <row r="320" spans="1:25" x14ac:dyDescent="0.55000000000000004">
      <c r="A320" s="88"/>
      <c r="B320" s="88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</row>
    <row r="321" spans="1:25" x14ac:dyDescent="0.55000000000000004">
      <c r="A321" s="88"/>
      <c r="B321" s="88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</row>
    <row r="322" spans="1:25" x14ac:dyDescent="0.55000000000000004">
      <c r="A322" s="88"/>
      <c r="B322" s="88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</row>
    <row r="323" spans="1:25" x14ac:dyDescent="0.55000000000000004">
      <c r="A323" s="88"/>
      <c r="B323" s="88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</row>
    <row r="324" spans="1:25" x14ac:dyDescent="0.55000000000000004">
      <c r="A324" s="88"/>
      <c r="B324" s="88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</row>
    <row r="325" spans="1:25" x14ac:dyDescent="0.55000000000000004">
      <c r="A325" s="88"/>
      <c r="B325" s="88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</row>
    <row r="326" spans="1:25" x14ac:dyDescent="0.55000000000000004">
      <c r="A326" s="88"/>
      <c r="B326" s="88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</row>
    <row r="327" spans="1:25" x14ac:dyDescent="0.55000000000000004">
      <c r="A327" s="88"/>
      <c r="B327" s="88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</row>
    <row r="328" spans="1:25" x14ac:dyDescent="0.55000000000000004">
      <c r="A328" s="88"/>
      <c r="B328" s="88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</row>
    <row r="329" spans="1:25" x14ac:dyDescent="0.55000000000000004">
      <c r="A329" s="88"/>
      <c r="B329" s="88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</row>
    <row r="330" spans="1:25" x14ac:dyDescent="0.55000000000000004">
      <c r="A330" s="88"/>
      <c r="B330" s="88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</row>
    <row r="331" spans="1:25" x14ac:dyDescent="0.55000000000000004">
      <c r="A331" s="88"/>
      <c r="B331" s="88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</row>
    <row r="332" spans="1:25" x14ac:dyDescent="0.55000000000000004">
      <c r="A332" s="88"/>
      <c r="B332" s="88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</row>
    <row r="333" spans="1:25" x14ac:dyDescent="0.55000000000000004">
      <c r="A333" s="88"/>
      <c r="B333" s="88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</row>
    <row r="334" spans="1:25" x14ac:dyDescent="0.55000000000000004">
      <c r="A334" s="88"/>
      <c r="B334" s="88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</row>
    <row r="335" spans="1:25" x14ac:dyDescent="0.55000000000000004">
      <c r="A335" s="88"/>
      <c r="B335" s="88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</row>
    <row r="336" spans="1:25" x14ac:dyDescent="0.55000000000000004">
      <c r="A336" s="88"/>
      <c r="B336" s="88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</row>
    <row r="337" spans="1:25" x14ac:dyDescent="0.55000000000000004">
      <c r="A337" s="88"/>
      <c r="B337" s="88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</row>
    <row r="338" spans="1:25" x14ac:dyDescent="0.55000000000000004">
      <c r="A338" s="88"/>
      <c r="B338" s="88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</row>
    <row r="339" spans="1:25" x14ac:dyDescent="0.55000000000000004">
      <c r="A339" s="88"/>
      <c r="B339" s="88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</row>
    <row r="340" spans="1:25" x14ac:dyDescent="0.55000000000000004">
      <c r="A340" s="88"/>
      <c r="B340" s="88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</row>
    <row r="341" spans="1:25" x14ac:dyDescent="0.55000000000000004">
      <c r="A341" s="88"/>
      <c r="B341" s="88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</row>
    <row r="342" spans="1:25" x14ac:dyDescent="0.55000000000000004">
      <c r="A342" s="88"/>
      <c r="B342" s="88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</row>
    <row r="343" spans="1:25" x14ac:dyDescent="0.55000000000000004">
      <c r="A343" s="88"/>
      <c r="B343" s="88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</row>
    <row r="344" spans="1:25" x14ac:dyDescent="0.55000000000000004">
      <c r="A344" s="88"/>
      <c r="B344" s="88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</row>
    <row r="345" spans="1:25" x14ac:dyDescent="0.55000000000000004">
      <c r="A345" s="88"/>
      <c r="B345" s="88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</row>
    <row r="346" spans="1:25" x14ac:dyDescent="0.55000000000000004">
      <c r="A346" s="88"/>
      <c r="B346" s="88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</row>
    <row r="347" spans="1:25" x14ac:dyDescent="0.55000000000000004">
      <c r="A347" s="88"/>
      <c r="B347" s="88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</row>
    <row r="348" spans="1:25" x14ac:dyDescent="0.55000000000000004">
      <c r="A348" s="88"/>
      <c r="B348" s="88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</row>
    <row r="349" spans="1:25" x14ac:dyDescent="0.55000000000000004">
      <c r="A349" s="88"/>
      <c r="B349" s="88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</row>
    <row r="350" spans="1:25" x14ac:dyDescent="0.55000000000000004">
      <c r="A350" s="88"/>
      <c r="B350" s="88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</row>
    <row r="351" spans="1:25" x14ac:dyDescent="0.55000000000000004">
      <c r="A351" s="88"/>
      <c r="B351" s="88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</row>
    <row r="352" spans="1:25" x14ac:dyDescent="0.55000000000000004">
      <c r="A352" s="88"/>
      <c r="B352" s="88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x14ac:dyDescent="0.55000000000000004">
      <c r="A353" s="88"/>
      <c r="B353" s="88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</row>
    <row r="354" spans="1:25" x14ac:dyDescent="0.55000000000000004">
      <c r="A354" s="88"/>
      <c r="B354" s="88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</row>
    <row r="355" spans="1:25" x14ac:dyDescent="0.55000000000000004">
      <c r="A355" s="88"/>
      <c r="B355" s="88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</row>
    <row r="356" spans="1:25" x14ac:dyDescent="0.55000000000000004">
      <c r="A356" s="88"/>
      <c r="B356" s="88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</row>
    <row r="357" spans="1:25" x14ac:dyDescent="0.55000000000000004">
      <c r="A357" s="88"/>
      <c r="B357" s="88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</row>
    <row r="358" spans="1:25" x14ac:dyDescent="0.55000000000000004">
      <c r="A358" s="88"/>
      <c r="B358" s="88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</row>
    <row r="359" spans="1:25" x14ac:dyDescent="0.55000000000000004">
      <c r="A359" s="88"/>
      <c r="B359" s="88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</row>
    <row r="360" spans="1:25" x14ac:dyDescent="0.55000000000000004">
      <c r="A360" s="88"/>
      <c r="B360" s="88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</row>
    <row r="361" spans="1:25" x14ac:dyDescent="0.55000000000000004">
      <c r="A361" s="88"/>
      <c r="B361" s="88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</row>
    <row r="362" spans="1:25" x14ac:dyDescent="0.55000000000000004">
      <c r="A362" s="88"/>
      <c r="B362" s="88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</row>
    <row r="363" spans="1:25" x14ac:dyDescent="0.55000000000000004">
      <c r="A363" s="88"/>
      <c r="B363" s="88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</row>
    <row r="364" spans="1:25" x14ac:dyDescent="0.55000000000000004">
      <c r="A364" s="88"/>
      <c r="B364" s="88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</row>
    <row r="365" spans="1:25" x14ac:dyDescent="0.55000000000000004">
      <c r="A365" s="88"/>
      <c r="B365" s="88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</row>
    <row r="366" spans="1:25" x14ac:dyDescent="0.55000000000000004">
      <c r="A366" s="88"/>
      <c r="B366" s="88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</row>
    <row r="367" spans="1:25" x14ac:dyDescent="0.55000000000000004">
      <c r="A367" s="88"/>
      <c r="B367" s="88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</row>
    <row r="368" spans="1:25" x14ac:dyDescent="0.55000000000000004">
      <c r="A368" s="88"/>
      <c r="B368" s="88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</row>
    <row r="369" spans="1:25" x14ac:dyDescent="0.55000000000000004">
      <c r="A369" s="88"/>
      <c r="B369" s="88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</row>
    <row r="370" spans="1:25" x14ac:dyDescent="0.55000000000000004">
      <c r="A370" s="88"/>
      <c r="B370" s="88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</row>
    <row r="371" spans="1:25" x14ac:dyDescent="0.55000000000000004">
      <c r="A371" s="88"/>
      <c r="B371" s="88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</row>
    <row r="372" spans="1:25" x14ac:dyDescent="0.55000000000000004">
      <c r="A372" s="88"/>
      <c r="B372" s="88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</row>
    <row r="373" spans="1:25" x14ac:dyDescent="0.55000000000000004">
      <c r="A373" s="88"/>
      <c r="B373" s="88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</row>
    <row r="374" spans="1:25" x14ac:dyDescent="0.55000000000000004">
      <c r="A374" s="88"/>
      <c r="B374" s="88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</row>
    <row r="375" spans="1:25" x14ac:dyDescent="0.55000000000000004">
      <c r="A375" s="88"/>
      <c r="B375" s="88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</row>
    <row r="376" spans="1:25" x14ac:dyDescent="0.55000000000000004">
      <c r="A376" s="88"/>
      <c r="B376" s="88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</row>
    <row r="377" spans="1:25" x14ac:dyDescent="0.55000000000000004">
      <c r="A377" s="88"/>
      <c r="B377" s="88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</row>
    <row r="378" spans="1:25" x14ac:dyDescent="0.55000000000000004">
      <c r="A378" s="88"/>
      <c r="B378" s="88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</row>
    <row r="379" spans="1:25" x14ac:dyDescent="0.55000000000000004">
      <c r="A379" s="88"/>
      <c r="B379" s="88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</row>
    <row r="380" spans="1:25" x14ac:dyDescent="0.55000000000000004">
      <c r="A380" s="88"/>
      <c r="B380" s="88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</row>
    <row r="381" spans="1:25" x14ac:dyDescent="0.55000000000000004">
      <c r="A381" s="88"/>
      <c r="B381" s="88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</row>
    <row r="382" spans="1:25" x14ac:dyDescent="0.55000000000000004">
      <c r="A382" s="88"/>
      <c r="B382" s="88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</row>
    <row r="383" spans="1:25" x14ac:dyDescent="0.55000000000000004">
      <c r="A383" s="88"/>
      <c r="B383" s="88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</row>
    <row r="384" spans="1:25" x14ac:dyDescent="0.55000000000000004">
      <c r="A384" s="88"/>
      <c r="B384" s="88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</row>
    <row r="385" spans="1:25" x14ac:dyDescent="0.55000000000000004">
      <c r="A385" s="88"/>
      <c r="B385" s="88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</row>
    <row r="386" spans="1:25" x14ac:dyDescent="0.55000000000000004">
      <c r="A386" s="88"/>
      <c r="B386" s="88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</row>
    <row r="387" spans="1:25" x14ac:dyDescent="0.55000000000000004">
      <c r="A387" s="88"/>
      <c r="B387" s="88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</row>
    <row r="388" spans="1:25" x14ac:dyDescent="0.55000000000000004">
      <c r="A388" s="88"/>
      <c r="B388" s="88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</row>
    <row r="389" spans="1:25" x14ac:dyDescent="0.55000000000000004">
      <c r="A389" s="88"/>
      <c r="B389" s="88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</row>
    <row r="390" spans="1:25" x14ac:dyDescent="0.55000000000000004">
      <c r="A390" s="88"/>
      <c r="B390" s="88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</row>
    <row r="391" spans="1:25" x14ac:dyDescent="0.55000000000000004">
      <c r="A391" s="88"/>
      <c r="B391" s="88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</row>
    <row r="392" spans="1:25" x14ac:dyDescent="0.55000000000000004">
      <c r="A392" s="88"/>
      <c r="B392" s="88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</row>
    <row r="393" spans="1:25" x14ac:dyDescent="0.55000000000000004">
      <c r="A393" s="88"/>
      <c r="B393" s="88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</row>
  </sheetData>
  <mergeCells count="2">
    <mergeCell ref="A24:B24"/>
    <mergeCell ref="A96:B96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Y393"/>
  <sheetViews>
    <sheetView showGridLines="0" zoomScale="20" zoomScaleNormal="20" workbookViewId="0">
      <pane xSplit="3" ySplit="5" topLeftCell="BS24" activePane="bottomRight" state="frozen"/>
      <selection pane="topRight" activeCell="D1" sqref="D1"/>
      <selection pane="bottomLeft" activeCell="A6" sqref="A6"/>
      <selection pane="bottomRight" activeCell="BY76" sqref="BY76:BY128"/>
    </sheetView>
  </sheetViews>
  <sheetFormatPr baseColWidth="10" defaultColWidth="11.3984375" defaultRowHeight="18" x14ac:dyDescent="0.55000000000000004"/>
  <cols>
    <col min="1" max="1" width="12.73046875" style="90" customWidth="1"/>
    <col min="2" max="2" width="84.1328125" style="90" customWidth="1"/>
    <col min="3" max="3" width="15.3984375" style="80" customWidth="1"/>
    <col min="4" max="4" width="17" style="80" bestFit="1" customWidth="1"/>
    <col min="5" max="5" width="17.59765625" style="80" bestFit="1" customWidth="1"/>
    <col min="6" max="6" width="18" style="80" bestFit="1" customWidth="1"/>
    <col min="7" max="7" width="17" style="80" bestFit="1" customWidth="1"/>
    <col min="8" max="9" width="18" style="80" bestFit="1" customWidth="1"/>
    <col min="10" max="10" width="17" style="80" bestFit="1" customWidth="1"/>
    <col min="11" max="12" width="18" style="80" bestFit="1" customWidth="1"/>
    <col min="13" max="13" width="18.59765625" style="80" bestFit="1" customWidth="1"/>
    <col min="14" max="14" width="18" style="80" bestFit="1" customWidth="1"/>
    <col min="15" max="15" width="18.59765625" style="79" bestFit="1" customWidth="1"/>
    <col min="16" max="16" width="18" style="80" bestFit="1" customWidth="1"/>
    <col min="17" max="17" width="18.59765625" style="91" bestFit="1" customWidth="1"/>
    <col min="18" max="18" width="18.59765625" style="80" bestFit="1" customWidth="1"/>
    <col min="19" max="19" width="18.59765625" style="91" bestFit="1" customWidth="1"/>
    <col min="20" max="20" width="18.59765625" style="80" bestFit="1" customWidth="1"/>
    <col min="21" max="23" width="18.59765625" style="91" bestFit="1" customWidth="1"/>
    <col min="24" max="24" width="18.59765625" style="80" bestFit="1" customWidth="1"/>
    <col min="25" max="26" width="18.59765625" style="91" bestFit="1" customWidth="1"/>
    <col min="27" max="27" width="19.3984375" style="91" bestFit="1" customWidth="1"/>
    <col min="28" max="28" width="19.3984375" style="80" bestFit="1" customWidth="1"/>
    <col min="29" max="29" width="19.3984375" style="91" bestFit="1" customWidth="1"/>
    <col min="30" max="30" width="19.86328125" style="91" bestFit="1" customWidth="1"/>
    <col min="31" max="31" width="19.3984375" style="91" bestFit="1" customWidth="1"/>
    <col min="32" max="32" width="19.86328125" style="80" bestFit="1" customWidth="1"/>
    <col min="33" max="33" width="18.86328125" style="91" bestFit="1" customWidth="1"/>
    <col min="34" max="35" width="19.3984375" style="91" bestFit="1" customWidth="1"/>
    <col min="36" max="36" width="19.3984375" style="80" bestFit="1" customWidth="1"/>
    <col min="37" max="37" width="18.59765625" style="91" bestFit="1" customWidth="1"/>
    <col min="38" max="38" width="19.86328125" style="91" bestFit="1" customWidth="1"/>
    <col min="39" max="39" width="18.86328125" style="91" bestFit="1" customWidth="1"/>
    <col min="40" max="40" width="18.86328125" style="80" bestFit="1" customWidth="1"/>
    <col min="41" max="43" width="18.86328125" style="91" bestFit="1" customWidth="1"/>
    <col min="44" max="44" width="20.73046875" style="80" bestFit="1" customWidth="1"/>
    <col min="45" max="45" width="19.86328125" style="80" bestFit="1" customWidth="1"/>
    <col min="46" max="46" width="19.3984375" style="80" bestFit="1" customWidth="1"/>
    <col min="47" max="47" width="19.86328125" style="80" customWidth="1"/>
    <col min="48" max="48" width="19.3984375" style="80" bestFit="1" customWidth="1"/>
    <col min="49" max="49" width="18.86328125" style="80" bestFit="1" customWidth="1"/>
    <col min="50" max="51" width="19.3984375" style="80" bestFit="1" customWidth="1"/>
    <col min="52" max="55" width="19.3984375" style="73" bestFit="1" customWidth="1"/>
    <col min="56" max="56" width="18.86328125" style="73" bestFit="1" customWidth="1"/>
    <col min="57" max="58" width="18.86328125" style="89" bestFit="1" customWidth="1"/>
    <col min="59" max="59" width="19.86328125" style="89" customWidth="1"/>
    <col min="60" max="60" width="20.265625" style="89" customWidth="1"/>
    <col min="61" max="61" width="20.3984375" style="89" customWidth="1"/>
    <col min="62" max="62" width="19.59765625" style="89" customWidth="1"/>
    <col min="63" max="64" width="21" style="89" customWidth="1"/>
    <col min="65" max="65" width="19.73046875" style="89" customWidth="1"/>
    <col min="66" max="66" width="20.265625" style="89" customWidth="1"/>
    <col min="67" max="67" width="20" style="89" customWidth="1"/>
    <col min="68" max="73" width="21" style="89" customWidth="1"/>
    <col min="74" max="76" width="18.86328125" style="89" bestFit="1" customWidth="1"/>
    <col min="77" max="77" width="15.59765625" style="89" customWidth="1"/>
    <col min="78" max="16384" width="11.3984375" style="89"/>
  </cols>
  <sheetData>
    <row r="1" spans="1:77" s="6" customFormat="1" x14ac:dyDescent="0.55000000000000004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5"/>
      <c r="AZ1" s="5"/>
      <c r="BA1" s="5"/>
      <c r="BB1" s="5"/>
      <c r="BC1" s="5"/>
      <c r="BD1" s="5"/>
    </row>
    <row r="2" spans="1:77" s="6" customFormat="1" ht="18.399999999999999" x14ac:dyDescent="0.55000000000000004">
      <c r="A2" s="2" t="s">
        <v>1</v>
      </c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7"/>
      <c r="AC2" s="4"/>
      <c r="AD2" s="4"/>
      <c r="AE2" s="4"/>
      <c r="AF2" s="7"/>
      <c r="AG2" s="4"/>
      <c r="AH2" s="4"/>
      <c r="AI2" s="4"/>
      <c r="AJ2" s="7"/>
      <c r="AK2" s="4"/>
      <c r="AL2" s="4"/>
      <c r="AM2" s="4"/>
      <c r="AN2" s="7"/>
      <c r="AO2" s="4"/>
      <c r="AP2" s="4"/>
      <c r="AQ2" s="4"/>
      <c r="AR2" s="7"/>
      <c r="AS2" s="4"/>
      <c r="AT2" s="4"/>
      <c r="AU2" s="4"/>
      <c r="AV2" s="4"/>
      <c r="AW2" s="4"/>
      <c r="AX2" s="8"/>
      <c r="AY2" s="5"/>
      <c r="AZ2" s="5"/>
      <c r="BA2" s="5"/>
      <c r="BB2" s="5"/>
      <c r="BC2" s="5"/>
      <c r="BD2" s="5"/>
    </row>
    <row r="3" spans="1:77" s="12" customFormat="1" x14ac:dyDescent="0.55000000000000004">
      <c r="A3" s="5"/>
      <c r="B3" s="5"/>
      <c r="C3" s="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11"/>
      <c r="AY3" s="5"/>
      <c r="AZ3" s="5"/>
      <c r="BA3" s="5"/>
      <c r="BC3" s="5"/>
      <c r="BD3" s="5"/>
    </row>
    <row r="4" spans="1:77" s="320" customFormat="1" ht="23.25" x14ac:dyDescent="0.7">
      <c r="A4" s="316"/>
      <c r="B4" s="316"/>
      <c r="C4" s="316"/>
      <c r="D4" s="316">
        <v>1991</v>
      </c>
      <c r="E4" s="316">
        <v>1992</v>
      </c>
      <c r="F4" s="316">
        <v>1993</v>
      </c>
      <c r="G4" s="316">
        <v>1994</v>
      </c>
      <c r="H4" s="316">
        <v>1995</v>
      </c>
      <c r="I4" s="316">
        <v>1996</v>
      </c>
      <c r="J4" s="316">
        <v>1997</v>
      </c>
      <c r="K4" s="316">
        <v>1998</v>
      </c>
      <c r="L4" s="316">
        <v>1999</v>
      </c>
      <c r="M4" s="316">
        <v>2000</v>
      </c>
      <c r="N4" s="316">
        <v>2001</v>
      </c>
      <c r="O4" s="316">
        <v>2002</v>
      </c>
      <c r="P4" s="316">
        <v>2003</v>
      </c>
      <c r="Q4" s="317">
        <v>38139</v>
      </c>
      <c r="R4" s="316">
        <v>2004</v>
      </c>
      <c r="S4" s="317">
        <v>38504</v>
      </c>
      <c r="T4" s="316">
        <v>2005</v>
      </c>
      <c r="U4" s="317">
        <v>38777</v>
      </c>
      <c r="V4" s="317">
        <v>38869</v>
      </c>
      <c r="W4" s="317">
        <v>38961</v>
      </c>
      <c r="X4" s="316">
        <v>2006</v>
      </c>
      <c r="Y4" s="317">
        <v>39142</v>
      </c>
      <c r="Z4" s="317">
        <v>39234</v>
      </c>
      <c r="AA4" s="317">
        <v>39326</v>
      </c>
      <c r="AB4" s="316">
        <v>2007</v>
      </c>
      <c r="AC4" s="317">
        <v>39508</v>
      </c>
      <c r="AD4" s="317">
        <v>39600</v>
      </c>
      <c r="AE4" s="317">
        <v>39692</v>
      </c>
      <c r="AF4" s="316">
        <v>2008</v>
      </c>
      <c r="AG4" s="317">
        <v>39873</v>
      </c>
      <c r="AH4" s="317">
        <v>39965</v>
      </c>
      <c r="AI4" s="317">
        <v>40057</v>
      </c>
      <c r="AJ4" s="316">
        <v>2009</v>
      </c>
      <c r="AK4" s="317">
        <v>40238</v>
      </c>
      <c r="AL4" s="317">
        <v>40330</v>
      </c>
      <c r="AM4" s="317">
        <v>40422</v>
      </c>
      <c r="AN4" s="316">
        <v>2010</v>
      </c>
      <c r="AO4" s="317">
        <v>40603</v>
      </c>
      <c r="AP4" s="317">
        <v>40695</v>
      </c>
      <c r="AQ4" s="317">
        <v>40787</v>
      </c>
      <c r="AR4" s="316">
        <v>2011</v>
      </c>
      <c r="AS4" s="317">
        <v>40969</v>
      </c>
      <c r="AT4" s="317">
        <v>41061</v>
      </c>
      <c r="AU4" s="317">
        <v>41153</v>
      </c>
      <c r="AV4" s="316">
        <v>2012</v>
      </c>
      <c r="AW4" s="317">
        <v>41334</v>
      </c>
      <c r="AX4" s="317">
        <v>41426</v>
      </c>
      <c r="AY4" s="317">
        <v>41518</v>
      </c>
      <c r="AZ4" s="316">
        <v>2013</v>
      </c>
      <c r="BA4" s="317">
        <v>41699</v>
      </c>
      <c r="BB4" s="317">
        <v>41791</v>
      </c>
      <c r="BC4" s="317">
        <v>41883</v>
      </c>
      <c r="BD4" s="316">
        <v>2014</v>
      </c>
      <c r="BE4" s="318">
        <v>42064</v>
      </c>
      <c r="BF4" s="318">
        <v>42156</v>
      </c>
      <c r="BG4" s="318">
        <v>42248</v>
      </c>
      <c r="BH4" s="316">
        <v>2015</v>
      </c>
      <c r="BI4" s="318">
        <v>42430</v>
      </c>
      <c r="BJ4" s="318">
        <v>42522</v>
      </c>
      <c r="BK4" s="318">
        <v>42614</v>
      </c>
      <c r="BL4" s="316">
        <v>2016</v>
      </c>
      <c r="BM4" s="319">
        <v>42795</v>
      </c>
      <c r="BN4" s="319">
        <v>42887</v>
      </c>
      <c r="BO4" s="319">
        <v>42979</v>
      </c>
      <c r="BP4" s="316">
        <v>2017</v>
      </c>
      <c r="BQ4" s="319">
        <v>43160</v>
      </c>
      <c r="BR4" s="319">
        <v>43252</v>
      </c>
      <c r="BS4" s="319">
        <v>43344</v>
      </c>
      <c r="BT4" s="316">
        <v>2018</v>
      </c>
      <c r="BU4" s="319">
        <v>43525</v>
      </c>
      <c r="BV4" s="319">
        <v>43617</v>
      </c>
      <c r="BW4" s="319">
        <v>43709</v>
      </c>
      <c r="BX4" s="316">
        <v>2019</v>
      </c>
      <c r="BY4" s="317">
        <v>43891</v>
      </c>
    </row>
    <row r="5" spans="1:77" s="12" customFormat="1" ht="11.25" customHeight="1" x14ac:dyDescent="0.6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9"/>
      <c r="BB5" s="185"/>
      <c r="BC5" s="185"/>
      <c r="BD5" s="5"/>
      <c r="BH5" s="143"/>
    </row>
    <row r="6" spans="1:77" s="20" customFormat="1" x14ac:dyDescent="0.55000000000000004">
      <c r="A6" s="2" t="s">
        <v>2</v>
      </c>
      <c r="B6" s="2"/>
      <c r="C6" s="19" t="s">
        <v>3</v>
      </c>
      <c r="D6" s="17">
        <v>490654.44744941127</v>
      </c>
      <c r="E6" s="17">
        <v>513033.85271000117</v>
      </c>
      <c r="F6" s="17">
        <v>589885.71712666657</v>
      </c>
      <c r="G6" s="17">
        <v>591174.01767714415</v>
      </c>
      <c r="H6" s="17">
        <v>597264.25483692344</v>
      </c>
      <c r="I6" s="17">
        <v>565615.97631666623</v>
      </c>
      <c r="J6" s="17">
        <v>556169.04299329035</v>
      </c>
      <c r="K6" s="17">
        <v>544887.19822248491</v>
      </c>
      <c r="L6" s="17">
        <v>514414.1424343707</v>
      </c>
      <c r="M6" s="17">
        <v>513553.42581404187</v>
      </c>
      <c r="N6" s="17">
        <v>478525.35471912753</v>
      </c>
      <c r="O6" s="17">
        <v>458243.44809985813</v>
      </c>
      <c r="P6" s="17">
        <v>616811.42997360602</v>
      </c>
      <c r="Q6" s="17">
        <v>708419.50010831747</v>
      </c>
      <c r="R6" s="17">
        <v>995524.874041982</v>
      </c>
      <c r="S6" s="17">
        <v>980333.35258306749</v>
      </c>
      <c r="T6" s="17">
        <v>1364448.2828372382</v>
      </c>
      <c r="U6" s="17">
        <v>1355365.8941859365</v>
      </c>
      <c r="V6" s="17">
        <v>1344438.9455908691</v>
      </c>
      <c r="W6" s="17">
        <v>1364318.0881458013</v>
      </c>
      <c r="X6" s="17">
        <v>1317574.6163133315</v>
      </c>
      <c r="Y6" s="17">
        <v>1359299.3289145809</v>
      </c>
      <c r="Z6" s="17">
        <v>1457337.4229755918</v>
      </c>
      <c r="AA6" s="17">
        <v>1590711.4828266678</v>
      </c>
      <c r="AB6" s="17">
        <v>1704558.6770609112</v>
      </c>
      <c r="AC6" s="17">
        <v>1760951.8668617825</v>
      </c>
      <c r="AD6" s="17">
        <v>1940744.1157961045</v>
      </c>
      <c r="AE6" s="17">
        <v>2384379.6421356639</v>
      </c>
      <c r="AF6" s="17">
        <v>2768095.1484055799</v>
      </c>
      <c r="AG6" s="17">
        <v>2780035.3464419097</v>
      </c>
      <c r="AH6" s="17">
        <v>2980468.582398938</v>
      </c>
      <c r="AI6" s="17">
        <v>3811152.0845765793</v>
      </c>
      <c r="AJ6" s="17">
        <v>4337895.4122505272</v>
      </c>
      <c r="AK6" s="17">
        <v>5097303.0826154957</v>
      </c>
      <c r="AL6" s="17">
        <v>5891501.5599859115</v>
      </c>
      <c r="AM6" s="17">
        <v>7036034.9475966617</v>
      </c>
      <c r="AN6" s="17">
        <v>7889100.3009719299</v>
      </c>
      <c r="AO6" s="17">
        <v>8626962.1517765522</v>
      </c>
      <c r="AP6" s="17">
        <v>9444319.7692163642</v>
      </c>
      <c r="AQ6" s="17">
        <v>10369702.948214326</v>
      </c>
      <c r="AR6" s="18">
        <v>11200997.857630132</v>
      </c>
      <c r="AS6" s="17">
        <v>11813907.743381253</v>
      </c>
      <c r="AT6" s="17">
        <v>12496421.096109472</v>
      </c>
      <c r="AU6" s="17">
        <v>12694656.031952864</v>
      </c>
      <c r="AV6" s="17">
        <v>13015967.154398128</v>
      </c>
      <c r="AW6" s="17">
        <v>13028503.696679758</v>
      </c>
      <c r="AX6" s="17">
        <v>13887336.348492945</v>
      </c>
      <c r="AY6" s="17">
        <v>14890624.174329886</v>
      </c>
      <c r="AZ6" s="17">
        <v>15285636.466515291</v>
      </c>
      <c r="BA6" s="17">
        <v>15433115.867732434</v>
      </c>
      <c r="BB6" s="17">
        <v>16819280.963869561</v>
      </c>
      <c r="BC6" s="17">
        <v>17182272.283465911</v>
      </c>
      <c r="BD6" s="17">
        <v>18681365.499328416</v>
      </c>
      <c r="BE6" s="17">
        <v>17841844.20857485</v>
      </c>
      <c r="BF6" s="17">
        <v>20101694.186098788</v>
      </c>
      <c r="BG6" s="17">
        <v>21312176.586264011</v>
      </c>
      <c r="BH6" s="17">
        <v>22523187.770565696</v>
      </c>
      <c r="BI6" s="17">
        <v>22603238.451951843</v>
      </c>
      <c r="BJ6" s="17">
        <v>27152706.911056962</v>
      </c>
      <c r="BK6" s="17">
        <v>28260000.496527612</v>
      </c>
      <c r="BL6" s="17">
        <v>29317722.872309901</v>
      </c>
      <c r="BM6" s="17">
        <v>30015383.999488264</v>
      </c>
      <c r="BN6" s="17">
        <v>32992395.424575981</v>
      </c>
      <c r="BO6" s="17">
        <v>33608050.922587425</v>
      </c>
      <c r="BP6" s="17">
        <v>34965836.849151753</v>
      </c>
      <c r="BQ6" s="17">
        <v>34373549.100076802</v>
      </c>
      <c r="BR6" s="17">
        <v>35131393.505729124</v>
      </c>
      <c r="BS6" s="17">
        <v>37726186.40890009</v>
      </c>
      <c r="BT6" s="17">
        <v>39186491.531536005</v>
      </c>
      <c r="BU6" s="17">
        <v>40400343.54413382</v>
      </c>
      <c r="BV6" s="17">
        <v>42615180.935859956</v>
      </c>
      <c r="BW6" s="17">
        <v>43265509.121035188</v>
      </c>
      <c r="BX6" s="17">
        <v>43997026.849061869</v>
      </c>
      <c r="BY6" s="17">
        <v>43611608.434645914</v>
      </c>
    </row>
    <row r="7" spans="1:77" s="12" customFormat="1" x14ac:dyDescent="0.55000000000000004">
      <c r="A7" s="21"/>
      <c r="B7" s="21" t="s">
        <v>4</v>
      </c>
      <c r="C7" s="5"/>
      <c r="D7" s="22">
        <v>359185.65942941181</v>
      </c>
      <c r="E7" s="22">
        <v>412566.82774000004</v>
      </c>
      <c r="F7" s="22">
        <v>478031.04916666663</v>
      </c>
      <c r="G7" s="22">
        <v>497313.65509714285</v>
      </c>
      <c r="H7" s="22">
        <v>504812.62212692306</v>
      </c>
      <c r="I7" s="22">
        <v>500712.51890666666</v>
      </c>
      <c r="J7" s="22">
        <v>492077.53599270142</v>
      </c>
      <c r="K7" s="22">
        <v>470675.76779858442</v>
      </c>
      <c r="L7" s="22">
        <v>438959.67324222223</v>
      </c>
      <c r="M7" s="22">
        <v>412473.16005000001</v>
      </c>
      <c r="N7" s="22">
        <v>375911.70939907018</v>
      </c>
      <c r="O7" s="22">
        <v>335065.0452658534</v>
      </c>
      <c r="P7" s="22">
        <v>284973.24126456294</v>
      </c>
      <c r="Q7" s="22">
        <v>259200.27752128319</v>
      </c>
      <c r="R7" s="22">
        <v>235659.08774168292</v>
      </c>
      <c r="S7" s="22">
        <v>209292.1180797276</v>
      </c>
      <c r="T7" s="22">
        <v>185703.62328393958</v>
      </c>
      <c r="U7" s="22">
        <v>185062.43255961992</v>
      </c>
      <c r="V7" s="22">
        <v>156699.670003615</v>
      </c>
      <c r="W7" s="22">
        <v>159172.29791837264</v>
      </c>
      <c r="X7" s="22">
        <v>127282.51713548148</v>
      </c>
      <c r="Y7" s="22">
        <v>128041.27198452284</v>
      </c>
      <c r="Z7" s="22">
        <v>97427.576211605221</v>
      </c>
      <c r="AA7" s="22">
        <v>100423.07648075001</v>
      </c>
      <c r="AB7" s="22">
        <v>68770.196073455518</v>
      </c>
      <c r="AC7" s="22">
        <v>69557.200515645425</v>
      </c>
      <c r="AD7" s="22">
        <v>63866.744318837234</v>
      </c>
      <c r="AE7" s="22">
        <v>36953.460441516254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0</v>
      </c>
      <c r="AV7" s="22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0</v>
      </c>
      <c r="BW7" s="5"/>
      <c r="BX7" s="5"/>
      <c r="BY7" s="5"/>
    </row>
    <row r="8" spans="1:77" s="12" customFormat="1" x14ac:dyDescent="0.55000000000000004">
      <c r="A8" s="21"/>
      <c r="B8" s="21" t="s">
        <v>5</v>
      </c>
      <c r="C8" s="5"/>
      <c r="D8" s="22"/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272295</v>
      </c>
      <c r="AN8" s="22">
        <v>272295</v>
      </c>
      <c r="AO8" s="22">
        <v>272295</v>
      </c>
      <c r="AP8" s="22">
        <v>272295</v>
      </c>
      <c r="AQ8" s="22">
        <v>434345</v>
      </c>
      <c r="AR8" s="22">
        <v>434345</v>
      </c>
      <c r="AS8" s="22">
        <v>434344.99999999994</v>
      </c>
      <c r="AT8" s="22">
        <v>434345.00000000006</v>
      </c>
      <c r="AU8" s="22">
        <v>434345</v>
      </c>
      <c r="AV8" s="23">
        <v>434345</v>
      </c>
      <c r="AW8" s="23">
        <v>434345</v>
      </c>
      <c r="AX8" s="23">
        <v>434345</v>
      </c>
      <c r="AY8" s="23">
        <v>434345.00000000006</v>
      </c>
      <c r="AZ8" s="23">
        <v>434345</v>
      </c>
      <c r="BA8" s="23">
        <v>434345</v>
      </c>
      <c r="BB8" s="23">
        <v>434345</v>
      </c>
      <c r="BC8" s="23">
        <v>434345.00000000006</v>
      </c>
      <c r="BD8" s="23">
        <v>434345</v>
      </c>
      <c r="BE8" s="23">
        <v>434345</v>
      </c>
      <c r="BF8" s="23">
        <v>434345</v>
      </c>
      <c r="BG8" s="23">
        <v>434345</v>
      </c>
      <c r="BH8" s="23">
        <v>464147.72328282421</v>
      </c>
      <c r="BI8" s="23">
        <v>434345</v>
      </c>
      <c r="BJ8" s="23">
        <v>434345</v>
      </c>
      <c r="BK8" s="23">
        <v>434345</v>
      </c>
      <c r="BL8" s="23">
        <v>434345</v>
      </c>
      <c r="BM8" s="23">
        <v>434345</v>
      </c>
      <c r="BN8" s="23">
        <v>434345</v>
      </c>
      <c r="BO8" s="23">
        <v>434345</v>
      </c>
      <c r="BP8" s="23">
        <v>434345</v>
      </c>
      <c r="BQ8" s="23">
        <v>434345</v>
      </c>
      <c r="BR8" s="23">
        <v>434345</v>
      </c>
      <c r="BS8" s="23">
        <v>434344.99999999994</v>
      </c>
      <c r="BT8" s="23">
        <v>434345.00000263419</v>
      </c>
      <c r="BU8" s="23">
        <v>434344.99999999994</v>
      </c>
      <c r="BV8" s="23">
        <v>380480.5</v>
      </c>
      <c r="BW8" s="23">
        <v>380480.5</v>
      </c>
      <c r="BX8" s="23">
        <v>380480.5</v>
      </c>
      <c r="BY8" s="23">
        <v>380480.5</v>
      </c>
    </row>
    <row r="9" spans="1:77" s="12" customFormat="1" x14ac:dyDescent="0.55000000000000004">
      <c r="A9" s="21"/>
      <c r="B9" s="21" t="s">
        <v>6</v>
      </c>
      <c r="C9" s="5"/>
      <c r="D9" s="22">
        <v>131468.78801999945</v>
      </c>
      <c r="E9" s="22">
        <v>100467.02497000113</v>
      </c>
      <c r="F9" s="22">
        <v>111854.66795999993</v>
      </c>
      <c r="G9" s="22">
        <v>93860.362580001296</v>
      </c>
      <c r="H9" s="22">
        <v>92451.632710000384</v>
      </c>
      <c r="I9" s="22">
        <v>64903.457409999566</v>
      </c>
      <c r="J9" s="22">
        <v>64091.507000588928</v>
      </c>
      <c r="K9" s="22">
        <v>74211.430423900485</v>
      </c>
      <c r="L9" s="22">
        <v>75454.469192148477</v>
      </c>
      <c r="M9" s="22">
        <v>101080.26576404186</v>
      </c>
      <c r="N9" s="22">
        <v>102613.64532005735</v>
      </c>
      <c r="O9" s="22">
        <v>123178.40283400472</v>
      </c>
      <c r="P9" s="22">
        <v>331838.18870904308</v>
      </c>
      <c r="Q9" s="22">
        <v>449219.22258703428</v>
      </c>
      <c r="R9" s="22">
        <v>759865.78630029911</v>
      </c>
      <c r="S9" s="22">
        <v>771041.23450333986</v>
      </c>
      <c r="T9" s="22">
        <v>1178744.6595532985</v>
      </c>
      <c r="U9" s="22">
        <v>1170303.4616263167</v>
      </c>
      <c r="V9" s="22">
        <v>1187739.275587254</v>
      </c>
      <c r="W9" s="22">
        <v>1205145.7902274288</v>
      </c>
      <c r="X9" s="22">
        <v>1190292.0991778499</v>
      </c>
      <c r="Y9" s="22">
        <v>1231258.0569300579</v>
      </c>
      <c r="Z9" s="22">
        <v>1359909.8467639866</v>
      </c>
      <c r="AA9" s="22">
        <v>1490288.4063459178</v>
      </c>
      <c r="AB9" s="22">
        <v>1635788.4809874557</v>
      </c>
      <c r="AC9" s="22">
        <v>1691394.6663461372</v>
      </c>
      <c r="AD9" s="22">
        <v>1876877.3714772672</v>
      </c>
      <c r="AE9" s="22">
        <v>2347426.1816941476</v>
      </c>
      <c r="AF9" s="22">
        <v>2768095.1484055799</v>
      </c>
      <c r="AG9" s="22">
        <v>2780035.3464419097</v>
      </c>
      <c r="AH9" s="22">
        <v>2980468.582398938</v>
      </c>
      <c r="AI9" s="22">
        <v>3811152.0845765793</v>
      </c>
      <c r="AJ9" s="22">
        <v>4337895.4122505272</v>
      </c>
      <c r="AK9" s="22">
        <v>5097303.0826154957</v>
      </c>
      <c r="AL9" s="22">
        <v>5891501.5599859115</v>
      </c>
      <c r="AM9" s="22">
        <v>6763739.9475966617</v>
      </c>
      <c r="AN9" s="22">
        <v>7616805.3009719299</v>
      </c>
      <c r="AO9" s="22">
        <v>8354667.1517765522</v>
      </c>
      <c r="AP9" s="22">
        <v>9172024.7692163642</v>
      </c>
      <c r="AQ9" s="22">
        <v>9935357.9482143261</v>
      </c>
      <c r="AR9" s="22">
        <v>10766652.857630132</v>
      </c>
      <c r="AS9" s="22">
        <v>11379562.743381253</v>
      </c>
      <c r="AT9" s="22">
        <v>12062076.096109472</v>
      </c>
      <c r="AU9" s="22">
        <v>12260311.031952864</v>
      </c>
      <c r="AV9" s="11">
        <v>12581622.154398128</v>
      </c>
      <c r="AW9" s="11">
        <v>12594158.696679758</v>
      </c>
      <c r="AX9" s="11">
        <v>13452991.348492945</v>
      </c>
      <c r="AY9" s="11">
        <v>14456279.174329886</v>
      </c>
      <c r="AZ9" s="11">
        <v>14851291.466515291</v>
      </c>
      <c r="BA9" s="11">
        <v>14998770.867732434</v>
      </c>
      <c r="BB9" s="11">
        <v>16384935.963869561</v>
      </c>
      <c r="BC9" s="11">
        <v>16747927.283465911</v>
      </c>
      <c r="BD9" s="11">
        <v>18247020.499328416</v>
      </c>
      <c r="BE9" s="11">
        <v>17407499.20857485</v>
      </c>
      <c r="BF9" s="23">
        <v>19667349.186098788</v>
      </c>
      <c r="BG9" s="23">
        <v>20877831.586264011</v>
      </c>
      <c r="BH9" s="23">
        <v>22059040.047282871</v>
      </c>
      <c r="BI9" s="23">
        <v>22168893.451951843</v>
      </c>
      <c r="BJ9" s="23">
        <v>26718361.911056962</v>
      </c>
      <c r="BK9" s="23">
        <v>27825655.496527612</v>
      </c>
      <c r="BL9" s="23">
        <v>28883377.872309901</v>
      </c>
      <c r="BM9" s="23">
        <v>29581038.999488264</v>
      </c>
      <c r="BN9" s="23">
        <v>32558050.424575981</v>
      </c>
      <c r="BO9" s="23">
        <v>33173705.922587428</v>
      </c>
      <c r="BP9" s="23">
        <v>34531491.849151753</v>
      </c>
      <c r="BQ9" s="23">
        <v>33939204.100076802</v>
      </c>
      <c r="BR9" s="23">
        <v>34697048.505729124</v>
      </c>
      <c r="BS9" s="23">
        <v>37291841.40890009</v>
      </c>
      <c r="BT9" s="23">
        <v>38752146.531533368</v>
      </c>
      <c r="BU9" s="23">
        <v>39965998.54413382</v>
      </c>
      <c r="BV9" s="23">
        <v>42234700.435859956</v>
      </c>
      <c r="BW9" s="23">
        <v>42885028.621035188</v>
      </c>
      <c r="BX9" s="23">
        <v>43616546.349061869</v>
      </c>
      <c r="BY9" s="23">
        <v>43231127.934645914</v>
      </c>
    </row>
    <row r="10" spans="1:77" s="12" customFormat="1" x14ac:dyDescent="0.55000000000000004">
      <c r="A10" s="21"/>
      <c r="B10" s="21"/>
      <c r="C10" s="5"/>
      <c r="D10" s="1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4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</row>
    <row r="11" spans="1:77" s="20" customFormat="1" x14ac:dyDescent="0.55000000000000004">
      <c r="A11" s="2" t="s">
        <v>7</v>
      </c>
      <c r="B11" s="2"/>
      <c r="C11" s="19" t="s">
        <v>3</v>
      </c>
      <c r="D11" s="17">
        <v>1197804.6572169797</v>
      </c>
      <c r="E11" s="17">
        <v>1668617.2955289921</v>
      </c>
      <c r="F11" s="17">
        <v>1850862.5570073463</v>
      </c>
      <c r="G11" s="17">
        <v>2192366.4733419595</v>
      </c>
      <c r="H11" s="17">
        <v>2436638.5049999999</v>
      </c>
      <c r="I11" s="17">
        <v>2563601.1839999999</v>
      </c>
      <c r="J11" s="17">
        <v>2667317.767</v>
      </c>
      <c r="K11" s="17">
        <v>2729586.2602285799</v>
      </c>
      <c r="L11" s="17">
        <v>3066134.5219999999</v>
      </c>
      <c r="M11" s="17">
        <v>3159348.1846400001</v>
      </c>
      <c r="N11" s="17">
        <v>3199549.8607999999</v>
      </c>
      <c r="O11" s="17">
        <v>3282336.02776</v>
      </c>
      <c r="P11" s="17">
        <v>3035877.0053600003</v>
      </c>
      <c r="Q11" s="17">
        <v>3484123.9889600002</v>
      </c>
      <c r="R11" s="17">
        <v>3319806.4473899999</v>
      </c>
      <c r="S11" s="17">
        <v>3962636.0025999998</v>
      </c>
      <c r="T11" s="17">
        <v>3871122.46441</v>
      </c>
      <c r="U11" s="17">
        <v>4013220.3348449999</v>
      </c>
      <c r="V11" s="17">
        <v>3973472.8363660001</v>
      </c>
      <c r="W11" s="17">
        <v>4749661.2524240008</v>
      </c>
      <c r="X11" s="17">
        <v>3989793.2060429999</v>
      </c>
      <c r="Y11" s="17">
        <v>4334168.4855180001</v>
      </c>
      <c r="Z11" s="17">
        <v>4879897.4404180003</v>
      </c>
      <c r="AA11" s="17">
        <v>5275172.4340190003</v>
      </c>
      <c r="AB11" s="17">
        <v>4699393.6641819999</v>
      </c>
      <c r="AC11" s="17">
        <v>5051254.3339089993</v>
      </c>
      <c r="AD11" s="17">
        <v>4732218.3002230003</v>
      </c>
      <c r="AE11" s="17">
        <v>5618445.2120230002</v>
      </c>
      <c r="AF11" s="17">
        <v>5333180.9282660019</v>
      </c>
      <c r="AG11" s="17">
        <v>5154562.3770770002</v>
      </c>
      <c r="AH11" s="17">
        <v>5111556.2838780005</v>
      </c>
      <c r="AI11" s="17">
        <v>5841895.9361009998</v>
      </c>
      <c r="AJ11" s="17">
        <v>5850344.1735509997</v>
      </c>
      <c r="AK11" s="17">
        <v>5749520.8960259985</v>
      </c>
      <c r="AL11" s="17">
        <v>6613598.3889110005</v>
      </c>
      <c r="AM11" s="17">
        <v>7212480.5860799998</v>
      </c>
      <c r="AN11" s="17">
        <v>6885997.4476230005</v>
      </c>
      <c r="AO11" s="17">
        <v>7967884.1470270008</v>
      </c>
      <c r="AP11" s="17">
        <v>8974545.6321650017</v>
      </c>
      <c r="AQ11" s="17">
        <v>9613594.2837579995</v>
      </c>
      <c r="AR11" s="17">
        <v>9406367.1337790005</v>
      </c>
      <c r="AS11" s="17">
        <v>10359428.852283001</v>
      </c>
      <c r="AT11" s="17">
        <v>11509969.665484002</v>
      </c>
      <c r="AU11" s="17">
        <v>10967088.78709</v>
      </c>
      <c r="AV11" s="17">
        <v>9298488.4899749998</v>
      </c>
      <c r="AW11" s="17">
        <v>9218373.927592</v>
      </c>
      <c r="AX11" s="17">
        <v>10517514.09828</v>
      </c>
      <c r="AY11" s="17">
        <v>10969868.725792</v>
      </c>
      <c r="AZ11" s="17">
        <v>9000392.2098040003</v>
      </c>
      <c r="BA11" s="17">
        <v>8826062.6460740007</v>
      </c>
      <c r="BB11" s="17">
        <v>9487784.4416990001</v>
      </c>
      <c r="BC11" s="17">
        <v>9182280.5926029999</v>
      </c>
      <c r="BD11" s="17">
        <v>9151137.1879980005</v>
      </c>
      <c r="BE11" s="17">
        <v>8569054.802414</v>
      </c>
      <c r="BF11" s="17">
        <v>9825739.4452640004</v>
      </c>
      <c r="BG11" s="17">
        <v>11085387.195118001</v>
      </c>
      <c r="BH11" s="17">
        <v>10782887.238787999</v>
      </c>
      <c r="BI11" s="17">
        <v>11247838.756100001</v>
      </c>
      <c r="BJ11" s="17">
        <v>15436804.983715</v>
      </c>
      <c r="BK11" s="17">
        <v>13145777.725228</v>
      </c>
      <c r="BL11" s="17">
        <v>12236987.846518001</v>
      </c>
      <c r="BM11" s="17">
        <v>12292745.086587001</v>
      </c>
      <c r="BN11" s="17">
        <v>15044012.262563</v>
      </c>
      <c r="BO11" s="17">
        <v>13843031.878415</v>
      </c>
      <c r="BP11" s="17">
        <v>13072668.323635001</v>
      </c>
      <c r="BQ11" s="17">
        <v>12555213.576524001</v>
      </c>
      <c r="BR11" s="17">
        <v>14037890.314850001</v>
      </c>
      <c r="BS11" s="17">
        <v>15437292.590418</v>
      </c>
      <c r="BT11" s="17">
        <v>14483242.413609</v>
      </c>
      <c r="BU11" s="17">
        <v>14967196.910329999</v>
      </c>
      <c r="BV11" s="17">
        <v>16870562.844222002</v>
      </c>
      <c r="BW11" s="17">
        <v>16588723.740076</v>
      </c>
      <c r="BX11" s="17">
        <v>16063376.264923001</v>
      </c>
      <c r="BY11" s="17">
        <v>16347904.733515</v>
      </c>
    </row>
    <row r="12" spans="1:77" s="12" customFormat="1" x14ac:dyDescent="0.55000000000000004">
      <c r="A12" s="5"/>
      <c r="B12" s="5" t="s">
        <v>8</v>
      </c>
      <c r="C12" s="5"/>
      <c r="D12" s="22">
        <v>997318.43584855867</v>
      </c>
      <c r="E12" s="22">
        <v>1454943.4350000001</v>
      </c>
      <c r="F12" s="22">
        <v>1678663.3160000001</v>
      </c>
      <c r="G12" s="22">
        <v>2017050.6070000001</v>
      </c>
      <c r="H12" s="22">
        <v>2209643.9079999998</v>
      </c>
      <c r="I12" s="22">
        <v>2301769.4849999999</v>
      </c>
      <c r="J12" s="22">
        <v>2408883.7659999998</v>
      </c>
      <c r="K12" s="22">
        <v>2390920.0589999999</v>
      </c>
      <c r="L12" s="22">
        <v>2676033.963</v>
      </c>
      <c r="M12" s="22">
        <v>2936941.179</v>
      </c>
      <c r="N12" s="22">
        <v>3029239.6910000001</v>
      </c>
      <c r="O12" s="22">
        <v>3069108.4950000001</v>
      </c>
      <c r="P12" s="22">
        <v>2880978.6570000001</v>
      </c>
      <c r="Q12" s="22">
        <v>3277671.1090000002</v>
      </c>
      <c r="R12" s="22">
        <v>3149280.56</v>
      </c>
      <c r="S12" s="22">
        <v>3715552.7689999999</v>
      </c>
      <c r="T12" s="22">
        <v>3683345.588</v>
      </c>
      <c r="U12" s="22">
        <v>3787456.1893449998</v>
      </c>
      <c r="V12" s="22">
        <v>3715054.7193160001</v>
      </c>
      <c r="W12" s="22">
        <v>4433730.0458440008</v>
      </c>
      <c r="X12" s="22">
        <v>3884457.8526329999</v>
      </c>
      <c r="Y12" s="22">
        <v>4248033.9146079998</v>
      </c>
      <c r="Z12" s="22">
        <v>4748474.0782580003</v>
      </c>
      <c r="AA12" s="22">
        <v>5128940.3892590003</v>
      </c>
      <c r="AB12" s="22">
        <v>4569732.5969219999</v>
      </c>
      <c r="AC12" s="22">
        <v>4888919.2503789989</v>
      </c>
      <c r="AD12" s="22">
        <v>4486032.8858030001</v>
      </c>
      <c r="AE12" s="22">
        <v>5392186.526083</v>
      </c>
      <c r="AF12" s="22">
        <v>5210213.8312260015</v>
      </c>
      <c r="AG12" s="22">
        <v>5020154.913377</v>
      </c>
      <c r="AH12" s="22">
        <v>4947594.1356180003</v>
      </c>
      <c r="AI12" s="22">
        <v>5632099.8999410002</v>
      </c>
      <c r="AJ12" s="22">
        <v>5736367.2564709997</v>
      </c>
      <c r="AK12" s="22">
        <v>5681657.483355999</v>
      </c>
      <c r="AL12" s="22">
        <v>6611880.5889110006</v>
      </c>
      <c r="AM12" s="22">
        <v>7211013.78608</v>
      </c>
      <c r="AN12" s="22">
        <v>6884774.6476230007</v>
      </c>
      <c r="AO12" s="22">
        <v>7966971.347027001</v>
      </c>
      <c r="AP12" s="22">
        <v>8973078.832165001</v>
      </c>
      <c r="AQ12" s="22">
        <v>9613520.4837579988</v>
      </c>
      <c r="AR12" s="22">
        <v>9406293.1337790005</v>
      </c>
      <c r="AS12" s="11">
        <v>10359355.052283</v>
      </c>
      <c r="AT12" s="22">
        <v>11509895.865484001</v>
      </c>
      <c r="AU12" s="23">
        <v>10967014.78709</v>
      </c>
      <c r="AV12" s="23">
        <v>9298488.4899749998</v>
      </c>
      <c r="AW12" s="23">
        <v>9218373.927592</v>
      </c>
      <c r="AX12" s="23">
        <v>10517514.09828</v>
      </c>
      <c r="AY12" s="23">
        <v>10969868.725792</v>
      </c>
      <c r="AZ12" s="23">
        <v>9000392.2098040003</v>
      </c>
      <c r="BA12" s="23">
        <v>8826062.6460740007</v>
      </c>
      <c r="BB12" s="23">
        <v>9487784.4416990001</v>
      </c>
      <c r="BC12" s="23">
        <v>9182280.5926029999</v>
      </c>
      <c r="BD12" s="23">
        <v>9151137.1879980005</v>
      </c>
      <c r="BE12" s="23">
        <v>8569054.802414</v>
      </c>
      <c r="BF12" s="23">
        <v>9825739.4452640004</v>
      </c>
      <c r="BG12" s="23">
        <v>11085387.195118001</v>
      </c>
      <c r="BH12" s="23">
        <v>10778887.238787999</v>
      </c>
      <c r="BI12" s="23">
        <v>11247838.756100001</v>
      </c>
      <c r="BJ12" s="23">
        <v>15436804.983715</v>
      </c>
      <c r="BK12" s="23">
        <v>13145777.725228</v>
      </c>
      <c r="BL12" s="23">
        <v>12236987.846518001</v>
      </c>
      <c r="BM12" s="23">
        <v>12292745.086587001</v>
      </c>
      <c r="BN12" s="23">
        <v>15044012.262563</v>
      </c>
      <c r="BO12" s="23">
        <v>13843031.878415</v>
      </c>
      <c r="BP12" s="23">
        <v>13072668.323635001</v>
      </c>
      <c r="BQ12" s="23">
        <v>12555213.576524001</v>
      </c>
      <c r="BR12" s="23">
        <v>14037890.314850001</v>
      </c>
      <c r="BS12" s="23">
        <v>15437292.590418</v>
      </c>
      <c r="BT12" s="23">
        <v>14483242.413609</v>
      </c>
      <c r="BU12" s="23">
        <v>14967196.910329999</v>
      </c>
      <c r="BV12" s="23">
        <v>16870562.844222002</v>
      </c>
      <c r="BW12" s="23">
        <v>16588723.740076</v>
      </c>
      <c r="BX12" s="23">
        <v>16063376.264923001</v>
      </c>
      <c r="BY12" s="23">
        <v>16347904.733515</v>
      </c>
    </row>
    <row r="13" spans="1:77" s="12" customFormat="1" x14ac:dyDescent="0.55000000000000004">
      <c r="A13" s="21"/>
      <c r="B13" s="21" t="s">
        <v>9</v>
      </c>
      <c r="C13" s="5"/>
      <c r="D13" s="22">
        <v>92219.501401000016</v>
      </c>
      <c r="E13" s="22">
        <v>86849.513819999978</v>
      </c>
      <c r="F13" s="22">
        <v>114652.952561</v>
      </c>
      <c r="G13" s="22">
        <v>119693.819814</v>
      </c>
      <c r="H13" s="22">
        <v>110712.37153299998</v>
      </c>
      <c r="I13" s="22">
        <v>111934.88238900001</v>
      </c>
      <c r="J13" s="22">
        <v>113988.97122499999</v>
      </c>
      <c r="K13" s="22">
        <v>114471.34696199998</v>
      </c>
      <c r="L13" s="22">
        <v>76017.219066999998</v>
      </c>
      <c r="M13" s="22">
        <v>199275.42232599997</v>
      </c>
      <c r="N13" s="22">
        <v>278391.87737300002</v>
      </c>
      <c r="O13" s="22">
        <v>129422.39408899999</v>
      </c>
      <c r="P13" s="22">
        <v>3031.8878940000004</v>
      </c>
      <c r="Q13" s="22">
        <v>572.50547400000323</v>
      </c>
      <c r="R13" s="22">
        <v>2541.6155389999913</v>
      </c>
      <c r="S13" s="22">
        <v>4767.3393409999962</v>
      </c>
      <c r="T13" s="22">
        <v>174.53174100000268</v>
      </c>
      <c r="U13" s="22">
        <v>30.269365999998854</v>
      </c>
      <c r="V13" s="22">
        <v>0.33479860799999273</v>
      </c>
      <c r="W13" s="22">
        <v>0</v>
      </c>
      <c r="X13" s="22">
        <v>817.55008300000043</v>
      </c>
      <c r="Y13" s="22">
        <v>7.2901379999947835</v>
      </c>
      <c r="Z13" s="22">
        <v>6.5081219999996165</v>
      </c>
      <c r="AA13" s="22">
        <v>283.08230900000098</v>
      </c>
      <c r="AB13" s="22">
        <v>282.34393500001107</v>
      </c>
      <c r="AC13" s="22">
        <v>4.751014000000664</v>
      </c>
      <c r="AD13" s="22">
        <v>4.7396369999976873</v>
      </c>
      <c r="AE13" s="22">
        <v>4.2939479999981049</v>
      </c>
      <c r="AF13" s="22">
        <v>32.108967000002039</v>
      </c>
      <c r="AG13" s="22">
        <v>65.641573000006005</v>
      </c>
      <c r="AH13" s="22">
        <v>75.009021999997785</v>
      </c>
      <c r="AI13" s="22">
        <v>35.147666000004712</v>
      </c>
      <c r="AJ13" s="22">
        <v>17198.895080999995</v>
      </c>
      <c r="AK13" s="22">
        <v>9.5908740000050514</v>
      </c>
      <c r="AL13" s="22">
        <v>44494.737338999999</v>
      </c>
      <c r="AM13" s="22">
        <v>30.712129000001088</v>
      </c>
      <c r="AN13" s="22">
        <v>69091.284771999999</v>
      </c>
      <c r="AO13" s="22">
        <v>9.2654470000025917</v>
      </c>
      <c r="AP13" s="22">
        <v>97090.167453000075</v>
      </c>
      <c r="AQ13" s="22">
        <v>0.66826300000188965</v>
      </c>
      <c r="AR13" s="22">
        <v>125981.435015</v>
      </c>
      <c r="AS13" s="81">
        <v>8.8850299998988191E-4</v>
      </c>
      <c r="AT13" s="22">
        <v>148199.18074199997</v>
      </c>
      <c r="AU13" s="22">
        <v>0.95107899999824497</v>
      </c>
      <c r="AV13" s="22">
        <v>158330.14654699998</v>
      </c>
      <c r="AW13" s="22">
        <v>5.4845289999896352</v>
      </c>
      <c r="AX13" s="22">
        <v>175444.43538799998</v>
      </c>
      <c r="AY13" s="22">
        <v>8.0857300000000004E-4</v>
      </c>
      <c r="AZ13" s="22">
        <v>200952.218631</v>
      </c>
      <c r="BA13" s="22">
        <v>72.083890999999994</v>
      </c>
      <c r="BB13" s="22">
        <v>727521.63490900001</v>
      </c>
      <c r="BC13" s="22">
        <v>0.86821900000000007</v>
      </c>
      <c r="BD13" s="22">
        <v>1117976.6576750001</v>
      </c>
      <c r="BE13" s="22">
        <v>6.9205930000000002</v>
      </c>
      <c r="BF13" s="22">
        <v>270133.05294199998</v>
      </c>
      <c r="BG13" s="22">
        <v>0.37393700000000002</v>
      </c>
      <c r="BH13" s="22">
        <v>296688.953874</v>
      </c>
      <c r="BI13" s="22">
        <v>6.113486</v>
      </c>
      <c r="BJ13" s="22">
        <v>226420.35495400001</v>
      </c>
      <c r="BK13" s="22">
        <v>34.732222</v>
      </c>
      <c r="BL13" s="22">
        <v>463976.20406099997</v>
      </c>
      <c r="BM13" s="22">
        <v>0</v>
      </c>
      <c r="BN13" s="22">
        <v>34.075851</v>
      </c>
      <c r="BO13" s="22">
        <v>34.075851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</row>
    <row r="14" spans="1:77" s="12" customFormat="1" x14ac:dyDescent="0.55000000000000004">
      <c r="A14" s="21"/>
      <c r="B14" s="21" t="s">
        <v>10</v>
      </c>
      <c r="C14" s="5"/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79928.195108</v>
      </c>
      <c r="O14" s="22">
        <v>205583.90801099999</v>
      </c>
      <c r="P14" s="22">
        <v>79479.86232700001</v>
      </c>
      <c r="Q14" s="22">
        <v>309225.97490899998</v>
      </c>
      <c r="R14" s="22">
        <v>71530.450500000006</v>
      </c>
      <c r="S14" s="22">
        <v>78997.692500000005</v>
      </c>
      <c r="T14" s="22">
        <v>204533.44415</v>
      </c>
      <c r="U14" s="22">
        <v>297039.90769999998</v>
      </c>
      <c r="V14" s="22">
        <v>274954.92300000001</v>
      </c>
      <c r="W14" s="22">
        <v>90978.162204000007</v>
      </c>
      <c r="X14" s="22">
        <v>90669.247499999998</v>
      </c>
      <c r="Y14" s="22">
        <v>98316.45150000001</v>
      </c>
      <c r="Z14" s="22">
        <v>96308.080600000001</v>
      </c>
      <c r="AA14" s="22">
        <v>97444.425599999988</v>
      </c>
      <c r="AB14" s="22">
        <v>107337.80260000001</v>
      </c>
      <c r="AC14" s="22">
        <v>108059.3333</v>
      </c>
      <c r="AD14" s="22">
        <v>167244.58739999999</v>
      </c>
      <c r="AE14" s="22">
        <v>167244.58739999999</v>
      </c>
      <c r="AF14" s="22">
        <v>144663.51130000001</v>
      </c>
      <c r="AG14" s="22">
        <v>103216.62593000001</v>
      </c>
      <c r="AH14" s="22">
        <v>103098.68518000001</v>
      </c>
      <c r="AI14" s="22">
        <v>940625.80220000003</v>
      </c>
      <c r="AJ14" s="22">
        <v>129185.15609999999</v>
      </c>
      <c r="AK14" s="22">
        <v>120366.53349999999</v>
      </c>
      <c r="AL14" s="22">
        <v>106599.97630000001</v>
      </c>
      <c r="AM14" s="22">
        <v>99101.622800000012</v>
      </c>
      <c r="AN14" s="22">
        <v>135775.81639999998</v>
      </c>
      <c r="AO14" s="22">
        <v>133871.109</v>
      </c>
      <c r="AP14" s="22">
        <v>307730.18099999998</v>
      </c>
      <c r="AQ14" s="22">
        <v>952152.66650000005</v>
      </c>
      <c r="AR14" s="22">
        <v>444857.52600000007</v>
      </c>
      <c r="AS14" s="22">
        <v>1368232.7167999998</v>
      </c>
      <c r="AT14" s="22">
        <v>1724645.9685</v>
      </c>
      <c r="AU14" s="22">
        <v>1726002.9280000001</v>
      </c>
      <c r="AV14" s="293">
        <v>474926.5149619375</v>
      </c>
      <c r="AW14" s="293">
        <v>1054867.0805667073</v>
      </c>
      <c r="AX14" s="293">
        <v>1004767.3804</v>
      </c>
      <c r="AY14" s="293">
        <v>1741217.1052399999</v>
      </c>
      <c r="AZ14" s="293">
        <v>444215.94414000004</v>
      </c>
      <c r="BA14" s="293">
        <v>626929.48607999994</v>
      </c>
      <c r="BB14" s="293">
        <v>781975.31900000002</v>
      </c>
      <c r="BC14" s="293">
        <v>789638.53159000003</v>
      </c>
      <c r="BD14" s="293">
        <v>58380.541649999999</v>
      </c>
      <c r="BE14" s="294">
        <v>58370.555970000001</v>
      </c>
      <c r="BF14" s="293">
        <v>514533.61332</v>
      </c>
      <c r="BG14" s="293">
        <v>1266163.427255</v>
      </c>
      <c r="BH14" s="293">
        <v>10365</v>
      </c>
      <c r="BI14" s="293">
        <v>328348.73472499999</v>
      </c>
      <c r="BJ14" s="293">
        <v>1166640.2390149999</v>
      </c>
      <c r="BK14" s="293">
        <v>1553239.4123499999</v>
      </c>
      <c r="BL14" s="293">
        <v>395199.62170999998</v>
      </c>
      <c r="BM14" s="293">
        <v>969502.97713000001</v>
      </c>
      <c r="BN14" s="293">
        <v>1468518.2428049999</v>
      </c>
      <c r="BO14" s="293">
        <v>1062244.202875</v>
      </c>
      <c r="BP14" s="293">
        <v>437030</v>
      </c>
      <c r="BQ14" s="293">
        <v>242532.16884999999</v>
      </c>
      <c r="BR14" s="293">
        <v>450811.94512500003</v>
      </c>
      <c r="BS14" s="293">
        <v>700203.29874999996</v>
      </c>
      <c r="BT14" s="293">
        <v>363229.52581999998</v>
      </c>
      <c r="BU14" s="293">
        <v>718211.83872</v>
      </c>
      <c r="BV14" s="293">
        <v>516617.1249</v>
      </c>
      <c r="BW14" s="293">
        <v>345067.89708999998</v>
      </c>
      <c r="BX14" s="293">
        <v>152096.12472000002</v>
      </c>
      <c r="BY14" s="293">
        <v>314809.82614999998</v>
      </c>
    </row>
    <row r="15" spans="1:77" s="12" customFormat="1" x14ac:dyDescent="0.55000000000000004">
      <c r="A15" s="21"/>
      <c r="B15" s="21" t="s">
        <v>11</v>
      </c>
      <c r="C15" s="5"/>
      <c r="D15" s="22">
        <v>905098.9344475586</v>
      </c>
      <c r="E15" s="22">
        <v>1368093.9211800001</v>
      </c>
      <c r="F15" s="22">
        <v>1564010.3634390002</v>
      </c>
      <c r="G15" s="22">
        <v>1897356.787186</v>
      </c>
      <c r="H15" s="22">
        <v>2098931.5364669999</v>
      </c>
      <c r="I15" s="22">
        <v>2189834.6026109997</v>
      </c>
      <c r="J15" s="22">
        <v>2294894.7947749998</v>
      </c>
      <c r="K15" s="22">
        <v>2276448.7120380001</v>
      </c>
      <c r="L15" s="22">
        <v>2600016.7439330001</v>
      </c>
      <c r="M15" s="22">
        <v>2737665.7566740001</v>
      </c>
      <c r="N15" s="22">
        <v>2670919.6185189998</v>
      </c>
      <c r="O15" s="22">
        <v>2734102.1929000001</v>
      </c>
      <c r="P15" s="22">
        <v>2798466.9067790001</v>
      </c>
      <c r="Q15" s="22">
        <v>2967872.6286170003</v>
      </c>
      <c r="R15" s="22">
        <v>3075208.4939610003</v>
      </c>
      <c r="S15" s="22">
        <v>3631787.7371589998</v>
      </c>
      <c r="T15" s="22">
        <v>3478637.6121090003</v>
      </c>
      <c r="U15" s="22">
        <v>3490386.0122790001</v>
      </c>
      <c r="V15" s="22">
        <v>3440099.4615173922</v>
      </c>
      <c r="W15" s="22">
        <v>4342751.8836400006</v>
      </c>
      <c r="X15" s="22">
        <v>3792971.0550499996</v>
      </c>
      <c r="Y15" s="22">
        <v>4149710.1729699997</v>
      </c>
      <c r="Z15" s="22">
        <v>4652159.4895360004</v>
      </c>
      <c r="AA15" s="22">
        <v>5031212.8813500004</v>
      </c>
      <c r="AB15" s="22">
        <v>4462112.4503870001</v>
      </c>
      <c r="AC15" s="22">
        <v>4780855.1660649991</v>
      </c>
      <c r="AD15" s="22">
        <v>4318783.5587660009</v>
      </c>
      <c r="AE15" s="22">
        <v>5224937.6447350001</v>
      </c>
      <c r="AF15" s="22">
        <v>5065518.2109590014</v>
      </c>
      <c r="AG15" s="22">
        <v>4916872.6458740002</v>
      </c>
      <c r="AH15" s="22">
        <v>4844420.441416</v>
      </c>
      <c r="AI15" s="22">
        <v>4691438.9500750005</v>
      </c>
      <c r="AJ15" s="22">
        <v>5589983.205289999</v>
      </c>
      <c r="AK15" s="22">
        <v>5561281.3589819986</v>
      </c>
      <c r="AL15" s="22">
        <v>6460785.8752720002</v>
      </c>
      <c r="AM15" s="22">
        <v>7111881.4511510003</v>
      </c>
      <c r="AN15" s="22">
        <v>6679907.5464510005</v>
      </c>
      <c r="AO15" s="22">
        <v>7833090.9725800008</v>
      </c>
      <c r="AP15" s="22">
        <v>8568258.4837120008</v>
      </c>
      <c r="AQ15" s="22">
        <v>8661367.148994999</v>
      </c>
      <c r="AR15" s="22">
        <v>8835454.1727639996</v>
      </c>
      <c r="AS15" s="22">
        <v>8991122.3345944975</v>
      </c>
      <c r="AT15" s="22">
        <v>9637050.7162420023</v>
      </c>
      <c r="AU15" s="22">
        <v>9241010.9080110006</v>
      </c>
      <c r="AV15" s="22">
        <v>8665231.8284660615</v>
      </c>
      <c r="AW15" s="22">
        <v>8163501.3624962931</v>
      </c>
      <c r="AX15" s="22">
        <v>9337302.2824919987</v>
      </c>
      <c r="AY15" s="22">
        <v>9228651.6197434273</v>
      </c>
      <c r="AZ15" s="22">
        <v>8355224.0470330007</v>
      </c>
      <c r="BA15" s="22">
        <v>8199061.076103</v>
      </c>
      <c r="BB15" s="22">
        <v>7978287.4877899997</v>
      </c>
      <c r="BC15" s="22">
        <v>8392641.1927940007</v>
      </c>
      <c r="BD15" s="22">
        <v>7974779.9886730006</v>
      </c>
      <c r="BE15" s="22">
        <v>8510677.3258510008</v>
      </c>
      <c r="BF15" s="22">
        <v>9041072.7790019996</v>
      </c>
      <c r="BG15" s="22">
        <v>9819223.3939260021</v>
      </c>
      <c r="BH15" s="22">
        <v>10471833.284914</v>
      </c>
      <c r="BI15" s="22">
        <v>10919483.907889001</v>
      </c>
      <c r="BJ15" s="22">
        <v>14043744.389745999</v>
      </c>
      <c r="BK15" s="22">
        <v>11592503.580655999</v>
      </c>
      <c r="BL15" s="22">
        <v>11377812.020747</v>
      </c>
      <c r="BM15" s="22">
        <v>11323242.109457001</v>
      </c>
      <c r="BN15" s="22">
        <v>13575459.943906998</v>
      </c>
      <c r="BO15" s="22">
        <v>12780753.599688999</v>
      </c>
      <c r="BP15" s="22">
        <v>12635638.323635001</v>
      </c>
      <c r="BQ15" s="22">
        <v>12312681.407674002</v>
      </c>
      <c r="BR15" s="22">
        <v>13587078.369725</v>
      </c>
      <c r="BS15" s="22">
        <v>14737089.291668</v>
      </c>
      <c r="BT15" s="22">
        <v>14120012.887789</v>
      </c>
      <c r="BU15" s="22">
        <v>14248985.07161</v>
      </c>
      <c r="BV15" s="22">
        <v>16353945.719322002</v>
      </c>
      <c r="BW15" s="22">
        <v>16243655.842986001</v>
      </c>
      <c r="BX15" s="22">
        <v>15911280.140203001</v>
      </c>
      <c r="BY15" s="22">
        <v>16033094.907365</v>
      </c>
    </row>
    <row r="16" spans="1:77" s="12" customFormat="1" x14ac:dyDescent="0.55000000000000004">
      <c r="A16" s="21"/>
      <c r="B16" s="26" t="s">
        <v>12</v>
      </c>
      <c r="C16" s="5"/>
      <c r="D16" s="22">
        <v>200486.22136842104</v>
      </c>
      <c r="E16" s="22">
        <v>213673.86052899199</v>
      </c>
      <c r="F16" s="22">
        <v>172199.24100734619</v>
      </c>
      <c r="G16" s="22">
        <v>175315.86634195934</v>
      </c>
      <c r="H16" s="22">
        <v>226994.59699999998</v>
      </c>
      <c r="I16" s="22">
        <v>261831.69899999999</v>
      </c>
      <c r="J16" s="22">
        <v>258434.00099999999</v>
      </c>
      <c r="K16" s="22">
        <v>338666.20122857997</v>
      </c>
      <c r="L16" s="22">
        <v>390100.55900000001</v>
      </c>
      <c r="M16" s="22">
        <v>222407.00563999999</v>
      </c>
      <c r="N16" s="22">
        <v>170310.16979999997</v>
      </c>
      <c r="O16" s="22">
        <v>213227.53275999997</v>
      </c>
      <c r="P16" s="22">
        <v>154898.34836</v>
      </c>
      <c r="Q16" s="22">
        <v>206452.87995999999</v>
      </c>
      <c r="R16" s="22">
        <v>170525.88739000002</v>
      </c>
      <c r="S16" s="22">
        <v>247083.23360000001</v>
      </c>
      <c r="T16" s="22">
        <v>187776.87641</v>
      </c>
      <c r="U16" s="22">
        <v>225764.14549999998</v>
      </c>
      <c r="V16" s="22">
        <v>258418.11704999994</v>
      </c>
      <c r="W16" s="22">
        <v>315931.20658</v>
      </c>
      <c r="X16" s="22">
        <v>105335.35341</v>
      </c>
      <c r="Y16" s="22">
        <v>86134.570910000009</v>
      </c>
      <c r="Z16" s="22">
        <v>131423.36216000002</v>
      </c>
      <c r="AA16" s="22">
        <v>146232.04475999999</v>
      </c>
      <c r="AB16" s="22">
        <v>129661.06726000001</v>
      </c>
      <c r="AC16" s="22">
        <v>162335.08353</v>
      </c>
      <c r="AD16" s="22">
        <v>246185.41441999999</v>
      </c>
      <c r="AE16" s="22">
        <v>226258.68594</v>
      </c>
      <c r="AF16" s="22">
        <v>122967.09704000001</v>
      </c>
      <c r="AG16" s="22">
        <v>134407.46369999999</v>
      </c>
      <c r="AH16" s="22">
        <v>163962.14825999999</v>
      </c>
      <c r="AI16" s="22">
        <v>209796.03616000002</v>
      </c>
      <c r="AJ16" s="22">
        <v>113976.91708</v>
      </c>
      <c r="AK16" s="22">
        <v>67863.412669999991</v>
      </c>
      <c r="AL16" s="22">
        <v>1717.8</v>
      </c>
      <c r="AM16" s="22">
        <v>1466.8</v>
      </c>
      <c r="AN16" s="22">
        <v>1222.8</v>
      </c>
      <c r="AO16" s="22">
        <v>912.8</v>
      </c>
      <c r="AP16" s="22">
        <v>1466.8</v>
      </c>
      <c r="AQ16" s="22">
        <v>73.8</v>
      </c>
      <c r="AR16" s="22">
        <v>74</v>
      </c>
      <c r="AS16" s="22">
        <v>73.799999999813735</v>
      </c>
      <c r="AT16" s="22">
        <v>73.8</v>
      </c>
      <c r="AU16" s="5">
        <v>74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4000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/>
      <c r="BT16" s="5">
        <v>0</v>
      </c>
      <c r="BU16" s="5">
        <v>0</v>
      </c>
      <c r="BV16" s="5"/>
      <c r="BW16" s="5">
        <v>0</v>
      </c>
      <c r="BX16" s="5">
        <v>0</v>
      </c>
      <c r="BY16" s="5">
        <v>0</v>
      </c>
    </row>
    <row r="17" spans="1:77" s="12" customFormat="1" x14ac:dyDescent="0.55000000000000004">
      <c r="A17" s="21"/>
      <c r="B17" s="21"/>
      <c r="C17" s="5"/>
      <c r="D17" s="13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4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</row>
    <row r="18" spans="1:77" s="20" customFormat="1" x14ac:dyDescent="0.55000000000000004">
      <c r="A18" s="2" t="s">
        <v>13</v>
      </c>
      <c r="B18" s="2"/>
      <c r="C18" s="19" t="s">
        <v>3</v>
      </c>
      <c r="D18" s="17">
        <v>-707150.20976756839</v>
      </c>
      <c r="E18" s="17">
        <v>-1155583.4428189909</v>
      </c>
      <c r="F18" s="17">
        <v>-1260976.8398806797</v>
      </c>
      <c r="G18" s="17">
        <v>-1601192.4556648154</v>
      </c>
      <c r="H18" s="17">
        <v>-1839374.2501630764</v>
      </c>
      <c r="I18" s="17">
        <v>-1997985.2076833337</v>
      </c>
      <c r="J18" s="17">
        <v>-2111148.7240067096</v>
      </c>
      <c r="K18" s="17">
        <v>-2184699.062006095</v>
      </c>
      <c r="L18" s="17">
        <v>-2551720.3795656292</v>
      </c>
      <c r="M18" s="17">
        <v>-2645794.7588259582</v>
      </c>
      <c r="N18" s="17">
        <v>-2721024.5060808724</v>
      </c>
      <c r="O18" s="17">
        <v>-2824092.5796601418</v>
      </c>
      <c r="P18" s="17">
        <v>-2419065.5753863943</v>
      </c>
      <c r="Q18" s="17">
        <v>-2775704.4888516827</v>
      </c>
      <c r="R18" s="17">
        <v>-2324281.5733480179</v>
      </c>
      <c r="S18" s="17">
        <v>-2982302.6500169323</v>
      </c>
      <c r="T18" s="17">
        <v>-2506674.1815727619</v>
      </c>
      <c r="U18" s="17">
        <v>-2657854.4406590634</v>
      </c>
      <c r="V18" s="17">
        <v>-2629033.8907751311</v>
      </c>
      <c r="W18" s="17">
        <v>-3385343.1642781994</v>
      </c>
      <c r="X18" s="17">
        <v>-2672218.5897296686</v>
      </c>
      <c r="Y18" s="17">
        <v>-2974869.1566034192</v>
      </c>
      <c r="Z18" s="17">
        <v>-3422560.0174424085</v>
      </c>
      <c r="AA18" s="17">
        <v>-3684460.9511923324</v>
      </c>
      <c r="AB18" s="17">
        <v>-2994834.9871210884</v>
      </c>
      <c r="AC18" s="17">
        <v>-3290302.4670472168</v>
      </c>
      <c r="AD18" s="17">
        <v>-2791474.1844268958</v>
      </c>
      <c r="AE18" s="17">
        <v>-3234065.5698873363</v>
      </c>
      <c r="AF18" s="17">
        <v>-2565085.779860422</v>
      </c>
      <c r="AG18" s="17">
        <v>-2374527.0306350905</v>
      </c>
      <c r="AH18" s="17">
        <v>-2131087.7014790624</v>
      </c>
      <c r="AI18" s="17">
        <v>-2030743.8515244205</v>
      </c>
      <c r="AJ18" s="17">
        <v>-1512448.7613004725</v>
      </c>
      <c r="AK18" s="17">
        <v>-652217.81341050286</v>
      </c>
      <c r="AL18" s="17">
        <v>-722096.82892508898</v>
      </c>
      <c r="AM18" s="17">
        <v>-176445.63848333806</v>
      </c>
      <c r="AN18" s="17">
        <v>1003102.8533489294</v>
      </c>
      <c r="AO18" s="17">
        <v>659078.00474955142</v>
      </c>
      <c r="AP18" s="17">
        <v>469774.13705136254</v>
      </c>
      <c r="AQ18" s="17">
        <v>756108.66445632651</v>
      </c>
      <c r="AR18" s="17">
        <v>1794630.7238511313</v>
      </c>
      <c r="AS18" s="17">
        <v>1454478.8910982516</v>
      </c>
      <c r="AT18" s="17">
        <v>986451.43062547036</v>
      </c>
      <c r="AU18" s="17">
        <v>1727567.2448628638</v>
      </c>
      <c r="AV18" s="17">
        <v>3717478.6644231286</v>
      </c>
      <c r="AW18" s="17">
        <v>3810129.7690877579</v>
      </c>
      <c r="AX18" s="17">
        <v>3369822.250212945</v>
      </c>
      <c r="AY18" s="17">
        <v>3920755.4485378861</v>
      </c>
      <c r="AZ18" s="17">
        <v>6285244.2567112911</v>
      </c>
      <c r="BA18" s="17">
        <v>6607053.2216584329</v>
      </c>
      <c r="BB18" s="17">
        <v>7331496.5221705604</v>
      </c>
      <c r="BC18" s="17">
        <v>7999991.6908629108</v>
      </c>
      <c r="BD18" s="17">
        <v>9530228.3113304153</v>
      </c>
      <c r="BE18" s="17">
        <v>9272789.4061608501</v>
      </c>
      <c r="BF18" s="17">
        <v>10275954.740834787</v>
      </c>
      <c r="BG18" s="17">
        <v>10226789.39114601</v>
      </c>
      <c r="BH18" s="17">
        <v>11740300.531777697</v>
      </c>
      <c r="BI18" s="17">
        <v>11355399.695851842</v>
      </c>
      <c r="BJ18" s="17">
        <v>11715901.927341962</v>
      </c>
      <c r="BK18" s="17">
        <v>15114222.771299612</v>
      </c>
      <c r="BL18" s="17">
        <v>17080735.025791898</v>
      </c>
      <c r="BM18" s="17">
        <v>17722638.912901264</v>
      </c>
      <c r="BN18" s="17">
        <v>17948383.162012979</v>
      </c>
      <c r="BO18" s="17">
        <v>19765019.044172425</v>
      </c>
      <c r="BP18" s="17">
        <v>21893168.525516752</v>
      </c>
      <c r="BQ18" s="17">
        <v>21818335.523552801</v>
      </c>
      <c r="BR18" s="17">
        <v>21093503.190879121</v>
      </c>
      <c r="BS18" s="17">
        <v>22288893.81848209</v>
      </c>
      <c r="BT18" s="17">
        <v>24703249.117927007</v>
      </c>
      <c r="BU18" s="17">
        <v>25433146.633803822</v>
      </c>
      <c r="BV18" s="17">
        <v>25744618.091637954</v>
      </c>
      <c r="BW18" s="17">
        <v>26676785.38095919</v>
      </c>
      <c r="BX18" s="17">
        <v>27933650.58413887</v>
      </c>
      <c r="BY18" s="17">
        <v>27263703.701130912</v>
      </c>
    </row>
    <row r="19" spans="1:77" s="12" customFormat="1" x14ac:dyDescent="0.55000000000000004">
      <c r="A19" s="5"/>
      <c r="B19" s="5"/>
      <c r="C19" s="5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</row>
    <row r="20" spans="1:77" s="20" customFormat="1" x14ac:dyDescent="0.55000000000000004">
      <c r="A20" s="57" t="s">
        <v>14</v>
      </c>
      <c r="B20" s="57"/>
      <c r="C20" s="57" t="s">
        <v>15</v>
      </c>
      <c r="D20" s="27">
        <v>11861.208644021248</v>
      </c>
      <c r="E20" s="27">
        <v>12043.503333058627</v>
      </c>
      <c r="F20" s="27">
        <v>11706.229840586097</v>
      </c>
      <c r="G20" s="27">
        <v>12034.592838020948</v>
      </c>
      <c r="H20" s="27">
        <v>10967.762160991584</v>
      </c>
      <c r="I20" s="27">
        <v>9786.241556417941</v>
      </c>
      <c r="J20" s="27">
        <v>9180.7646150647961</v>
      </c>
      <c r="K20" s="27">
        <v>8501.2174124649591</v>
      </c>
      <c r="L20" s="27">
        <v>8702.2167938135644</v>
      </c>
      <c r="M20" s="27">
        <v>8793.5364163090453</v>
      </c>
      <c r="N20" s="27">
        <v>9199.6404583051044</v>
      </c>
      <c r="O20" s="27">
        <v>9584.8475767641576</v>
      </c>
      <c r="P20" s="27">
        <v>10066.364851685676</v>
      </c>
      <c r="Q20" s="27">
        <v>10103.088653328263</v>
      </c>
      <c r="R20" s="27">
        <v>9348.0534594703986</v>
      </c>
      <c r="S20" s="27">
        <v>8075.1073169716656</v>
      </c>
      <c r="T20" s="27">
        <v>6719.8904000004613</v>
      </c>
      <c r="U20" s="27">
        <v>6032.1068487686953</v>
      </c>
      <c r="V20" s="27">
        <v>5516.9892749901001</v>
      </c>
      <c r="W20" s="27">
        <v>5213.3028343287579</v>
      </c>
      <c r="X20" s="27">
        <v>5201.0057416157597</v>
      </c>
      <c r="Y20" s="27">
        <v>5197.761279602355</v>
      </c>
      <c r="Z20" s="27">
        <v>5217.2291665722323</v>
      </c>
      <c r="AA20" s="27">
        <v>4166.0474857736026</v>
      </c>
      <c r="AB20" s="27">
        <v>3656.1600540866834</v>
      </c>
      <c r="AC20" s="27">
        <v>3074.1523373407031</v>
      </c>
      <c r="AD20" s="27">
        <v>2868.77414263027</v>
      </c>
      <c r="AE20" s="27">
        <v>2862.744936512574</v>
      </c>
      <c r="AF20" s="27">
        <v>2934.9434870128653</v>
      </c>
      <c r="AG20" s="27">
        <v>2908.9157821181007</v>
      </c>
      <c r="AH20" s="27">
        <v>2485.9437333516571</v>
      </c>
      <c r="AI20" s="27">
        <v>2480.8614290710102</v>
      </c>
      <c r="AJ20" s="27">
        <v>2530.1183899764501</v>
      </c>
      <c r="AK20" s="27">
        <v>2497.1085055429658</v>
      </c>
      <c r="AL20" s="27">
        <v>2478.5025076161141</v>
      </c>
      <c r="AM20" s="27">
        <v>3521.5900038610871</v>
      </c>
      <c r="AN20" s="27">
        <v>3514.1315439132691</v>
      </c>
      <c r="AO20" s="27">
        <v>3491.900559033556</v>
      </c>
      <c r="AP20" s="27">
        <v>3462.9992755127819</v>
      </c>
      <c r="AQ20" s="27">
        <v>4432.2786896614743</v>
      </c>
      <c r="AR20" s="27">
        <v>4447.5272283536933</v>
      </c>
      <c r="AS20" s="27">
        <v>3762.3997857987583</v>
      </c>
      <c r="AT20" s="27">
        <v>3760.9156018459266</v>
      </c>
      <c r="AU20" s="27">
        <v>3741.0715661734284</v>
      </c>
      <c r="AV20" s="27">
        <v>5227.0189857083124</v>
      </c>
      <c r="AW20" s="27">
        <v>4364.5175230313653</v>
      </c>
      <c r="AX20" s="27">
        <v>4351.4188697565432</v>
      </c>
      <c r="AY20" s="27">
        <v>4326.9715564693679</v>
      </c>
      <c r="AZ20" s="27">
        <v>4330.3391131997623</v>
      </c>
      <c r="BA20" s="27">
        <v>4297.6909946558644</v>
      </c>
      <c r="BB20" s="27">
        <v>4315.6995085267772</v>
      </c>
      <c r="BC20" s="27">
        <v>4275.5855830951177</v>
      </c>
      <c r="BD20" s="27">
        <v>5829.210438593801</v>
      </c>
      <c r="BE20" s="27">
        <v>5678.7803968144281</v>
      </c>
      <c r="BF20" s="27">
        <v>7235.8699305149921</v>
      </c>
      <c r="BG20" s="27">
        <v>7247.0380957306306</v>
      </c>
      <c r="BH20" s="27">
        <v>7121.0476087033749</v>
      </c>
      <c r="BI20" s="27">
        <v>9488.5506658945305</v>
      </c>
      <c r="BJ20" s="27">
        <v>9523.0522456145573</v>
      </c>
      <c r="BK20" s="27">
        <v>9668.5421650970147</v>
      </c>
      <c r="BL20" s="27">
        <v>9429.9004451015189</v>
      </c>
      <c r="BM20" s="27">
        <v>9477.7380403526095</v>
      </c>
      <c r="BN20" s="27">
        <v>11758.826514136019</v>
      </c>
      <c r="BO20" s="27">
        <v>12032.546129176417</v>
      </c>
      <c r="BP20" s="27">
        <v>12101.489061478896</v>
      </c>
      <c r="BQ20" s="27">
        <v>14402.399538076224</v>
      </c>
      <c r="BR20" s="27">
        <v>13998.170368496978</v>
      </c>
      <c r="BS20" s="27">
        <v>14029.124220790045</v>
      </c>
      <c r="BT20" s="27">
        <v>13919.94715659</v>
      </c>
      <c r="BU20" s="27">
        <v>13101.053728158276</v>
      </c>
      <c r="BV20" s="27">
        <v>14417.1264331523</v>
      </c>
      <c r="BW20" s="27">
        <v>15133.638578591497</v>
      </c>
      <c r="BX20" s="27">
        <v>15304.64174358604</v>
      </c>
      <c r="BY20" s="27">
        <v>18489.8828413132</v>
      </c>
    </row>
    <row r="21" spans="1:77" s="12" customFormat="1" x14ac:dyDescent="0.55000000000000004">
      <c r="A21" s="5"/>
      <c r="B21" s="5" t="s">
        <v>16</v>
      </c>
      <c r="C21" s="5"/>
      <c r="D21" s="22">
        <v>6168.9961720212486</v>
      </c>
      <c r="E21" s="22">
        <v>6338.8709770586247</v>
      </c>
      <c r="F21" s="22">
        <v>6475.1620615860966</v>
      </c>
      <c r="G21" s="22">
        <v>6659.3133020209489</v>
      </c>
      <c r="H21" s="22">
        <v>6978.0591609915846</v>
      </c>
      <c r="I21" s="22">
        <v>6663.5195564179403</v>
      </c>
      <c r="J21" s="22">
        <v>6653.6116150647958</v>
      </c>
      <c r="K21" s="22">
        <v>6040.2314124649592</v>
      </c>
      <c r="L21" s="22">
        <v>5906.7797938135654</v>
      </c>
      <c r="M21" s="22">
        <v>6213.2163214733064</v>
      </c>
      <c r="N21" s="22">
        <v>6192.0110622051034</v>
      </c>
      <c r="O21" s="22">
        <v>5847.6600551999991</v>
      </c>
      <c r="P21" s="22">
        <v>5364.4901201711655</v>
      </c>
      <c r="Q21" s="22">
        <v>5122.0694006990361</v>
      </c>
      <c r="R21" s="22">
        <v>4399.0181551203041</v>
      </c>
      <c r="S21" s="22">
        <v>3188.3527758792238</v>
      </c>
      <c r="T21" s="22">
        <v>2487.1790190000193</v>
      </c>
      <c r="U21" s="22">
        <v>1763.4764776293348</v>
      </c>
      <c r="V21" s="22">
        <v>1263.7205379510699</v>
      </c>
      <c r="W21" s="22">
        <v>1019.9617123785899</v>
      </c>
      <c r="X21" s="22">
        <v>1029.8477300750999</v>
      </c>
      <c r="Y21" s="22">
        <v>1039.7543207475105</v>
      </c>
      <c r="Z21" s="22">
        <v>1049.7203188518695</v>
      </c>
      <c r="AA21" s="22">
        <v>529.98053813810293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/>
      <c r="BX21" s="5"/>
      <c r="BY21" s="5"/>
    </row>
    <row r="22" spans="1:77" s="12" customFormat="1" x14ac:dyDescent="0.55000000000000004">
      <c r="A22" s="5"/>
      <c r="B22" s="5" t="s">
        <v>17</v>
      </c>
      <c r="C22" s="5"/>
      <c r="D22" s="22">
        <v>5692.2124720000002</v>
      </c>
      <c r="E22" s="22">
        <v>5704.632356000001</v>
      </c>
      <c r="F22" s="22">
        <v>5231.067779</v>
      </c>
      <c r="G22" s="22">
        <v>5375.279536</v>
      </c>
      <c r="H22" s="22">
        <v>3989.703</v>
      </c>
      <c r="I22" s="22">
        <v>3122.7220000000002</v>
      </c>
      <c r="J22" s="22">
        <v>2527.1529999999998</v>
      </c>
      <c r="K22" s="22">
        <v>2460.9859999999999</v>
      </c>
      <c r="L22" s="22">
        <v>2795.4369999999999</v>
      </c>
      <c r="M22" s="22">
        <v>2580.3200948357389</v>
      </c>
      <c r="N22" s="22">
        <v>3007.6293961000001</v>
      </c>
      <c r="O22" s="22">
        <v>3737.1875215641585</v>
      </c>
      <c r="P22" s="22">
        <v>4701.8747315145101</v>
      </c>
      <c r="Q22" s="22">
        <v>4981.0192526292267</v>
      </c>
      <c r="R22" s="22">
        <v>4949.0353043500945</v>
      </c>
      <c r="S22" s="22">
        <v>4886.7545410924413</v>
      </c>
      <c r="T22" s="22">
        <v>4232.7113810004421</v>
      </c>
      <c r="U22" s="22">
        <v>4268.6303711393602</v>
      </c>
      <c r="V22" s="22">
        <v>4253.2687370390304</v>
      </c>
      <c r="W22" s="22">
        <v>4193.3411219501677</v>
      </c>
      <c r="X22" s="22">
        <v>4171.1580115406596</v>
      </c>
      <c r="Y22" s="22">
        <v>4158.006958854844</v>
      </c>
      <c r="Z22" s="22">
        <v>4167.5088477203626</v>
      </c>
      <c r="AA22" s="22">
        <v>3636.0669476354992</v>
      </c>
      <c r="AB22" s="22">
        <v>3656.1600540866834</v>
      </c>
      <c r="AC22" s="22">
        <v>3074.1523373407031</v>
      </c>
      <c r="AD22" s="22">
        <v>2868.77414263027</v>
      </c>
      <c r="AE22" s="22">
        <v>2862.744936512574</v>
      </c>
      <c r="AF22" s="22">
        <v>2934.9434870128653</v>
      </c>
      <c r="AG22" s="22">
        <v>2908.9157821181007</v>
      </c>
      <c r="AH22" s="22">
        <v>2485.9437333516571</v>
      </c>
      <c r="AI22" s="22">
        <v>2480.8614290710102</v>
      </c>
      <c r="AJ22" s="22">
        <v>2530.1183899764501</v>
      </c>
      <c r="AK22" s="22">
        <v>2497.1085055429658</v>
      </c>
      <c r="AL22" s="22">
        <v>2478.5025076161141</v>
      </c>
      <c r="AM22" s="22">
        <v>3521.5900038610871</v>
      </c>
      <c r="AN22" s="22">
        <v>3514.1315439132691</v>
      </c>
      <c r="AO22" s="22">
        <v>3491.900559033556</v>
      </c>
      <c r="AP22" s="22">
        <v>3462.9992755127819</v>
      </c>
      <c r="AQ22" s="22">
        <v>4432.2786896614743</v>
      </c>
      <c r="AR22" s="22">
        <v>4447.5272283536933</v>
      </c>
      <c r="AS22" s="22">
        <v>3762.3997857987583</v>
      </c>
      <c r="AT22" s="22">
        <v>3760.9156018459266</v>
      </c>
      <c r="AU22" s="22">
        <v>3741.0715661734284</v>
      </c>
      <c r="AV22" s="23">
        <v>5227.0189857083124</v>
      </c>
      <c r="AW22" s="23">
        <v>4364.5175230313653</v>
      </c>
      <c r="AX22" s="23">
        <v>4351.4188697565432</v>
      </c>
      <c r="AY22" s="23">
        <v>4326.9715564693679</v>
      </c>
      <c r="AZ22" s="23">
        <v>4330.3391131997623</v>
      </c>
      <c r="BA22" s="23">
        <v>4297.6909946558644</v>
      </c>
      <c r="BB22" s="23">
        <v>4315.6995085267772</v>
      </c>
      <c r="BC22" s="23">
        <v>4275.5855830951177</v>
      </c>
      <c r="BD22" s="23">
        <v>5829.210438593801</v>
      </c>
      <c r="BE22" s="23">
        <v>5678.7803968144281</v>
      </c>
      <c r="BF22" s="23">
        <v>7235.8699305149921</v>
      </c>
      <c r="BG22" s="23">
        <v>7247.0380957306306</v>
      </c>
      <c r="BH22" s="23">
        <v>7121.0476087033749</v>
      </c>
      <c r="BI22" s="23">
        <v>9488.5506658945305</v>
      </c>
      <c r="BJ22" s="23">
        <v>9523.0522456145573</v>
      </c>
      <c r="BK22" s="23">
        <v>9668.5421650970147</v>
      </c>
      <c r="BL22" s="23">
        <v>9429.9004451015189</v>
      </c>
      <c r="BM22" s="23">
        <v>9477.7380403526095</v>
      </c>
      <c r="BN22" s="23">
        <v>11758.826514136019</v>
      </c>
      <c r="BO22" s="23">
        <v>12032.546129176417</v>
      </c>
      <c r="BP22" s="23">
        <v>12101.489061478896</v>
      </c>
      <c r="BQ22" s="23">
        <v>14402.399538076224</v>
      </c>
      <c r="BR22" s="23">
        <v>13998.170368496978</v>
      </c>
      <c r="BS22" s="23">
        <v>14029.124220790045</v>
      </c>
      <c r="BT22" s="23">
        <v>13919.94715659</v>
      </c>
      <c r="BU22" s="23">
        <v>13101.053728158276</v>
      </c>
      <c r="BV22" s="23">
        <v>14417.1264331523</v>
      </c>
      <c r="BW22" s="23">
        <v>15133.638578591497</v>
      </c>
      <c r="BX22" s="23">
        <v>15304.64174358604</v>
      </c>
      <c r="BY22" s="23">
        <v>18489.8828413132</v>
      </c>
    </row>
    <row r="23" spans="1:77" s="12" customFormat="1" x14ac:dyDescent="0.55000000000000004">
      <c r="A23" s="5"/>
      <c r="B23" s="5"/>
      <c r="C23" s="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82"/>
      <c r="AU23" s="82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</row>
    <row r="24" spans="1:77" s="20" customFormat="1" x14ac:dyDescent="0.55000000000000004">
      <c r="A24" s="357" t="s">
        <v>18</v>
      </c>
      <c r="B24" s="357"/>
      <c r="C24" s="19" t="s">
        <v>15</v>
      </c>
      <c r="D24" s="17">
        <v>2045.5483952303464</v>
      </c>
      <c r="E24" s="17">
        <v>2515.7407176522902</v>
      </c>
      <c r="F24" s="17">
        <v>2542.3034774354992</v>
      </c>
      <c r="G24" s="17">
        <v>3276.4180655688479</v>
      </c>
      <c r="H24" s="17">
        <v>3646.6947887125748</v>
      </c>
      <c r="I24" s="17">
        <v>3986.2121723415771</v>
      </c>
      <c r="J24" s="17">
        <v>4733.0415477323186</v>
      </c>
      <c r="K24" s="17">
        <v>4109.1701727420477</v>
      </c>
      <c r="L24" s="17">
        <v>2680.2888332385828</v>
      </c>
      <c r="M24" s="17">
        <v>1909.7460485855977</v>
      </c>
      <c r="N24" s="17">
        <v>1197.2171017327034</v>
      </c>
      <c r="O24" s="17">
        <v>467.04284699177407</v>
      </c>
      <c r="P24" s="17">
        <v>303.6954013546428</v>
      </c>
      <c r="Q24" s="17">
        <v>582.30100000000004</v>
      </c>
      <c r="R24" s="17">
        <v>890.99887898111922</v>
      </c>
      <c r="S24" s="17">
        <v>1157.0483156221931</v>
      </c>
      <c r="T24" s="17">
        <v>1916.8246615974019</v>
      </c>
      <c r="U24" s="17">
        <v>3224.107388110669</v>
      </c>
      <c r="V24" s="17">
        <v>5865.6364765923654</v>
      </c>
      <c r="W24" s="17">
        <v>7732.3064421773106</v>
      </c>
      <c r="X24" s="17">
        <v>10376.856522425946</v>
      </c>
      <c r="Y24" s="17">
        <v>12868.65775052454</v>
      </c>
      <c r="Z24" s="17">
        <v>16167.644537099974</v>
      </c>
      <c r="AA24" s="17">
        <v>18045.412520089754</v>
      </c>
      <c r="AB24" s="17">
        <v>21265.153717151908</v>
      </c>
      <c r="AC24" s="17">
        <v>25256.195861880791</v>
      </c>
      <c r="AD24" s="17">
        <v>27154.500911356201</v>
      </c>
      <c r="AE24" s="17">
        <v>27381.892963586477</v>
      </c>
      <c r="AF24" s="17">
        <v>27602.119793900594</v>
      </c>
      <c r="AG24" s="17">
        <v>26346.940780078516</v>
      </c>
      <c r="AH24" s="17">
        <v>22957.795535082787</v>
      </c>
      <c r="AI24" s="17">
        <v>20742.085724676228</v>
      </c>
      <c r="AJ24" s="17">
        <v>19633.088818333508</v>
      </c>
      <c r="AK24" s="17">
        <v>19664.160192795789</v>
      </c>
      <c r="AL24" s="17">
        <v>20403.31876304578</v>
      </c>
      <c r="AM24" s="17">
        <v>21835.651870737001</v>
      </c>
      <c r="AN24" s="17">
        <v>22306.959495179581</v>
      </c>
      <c r="AO24" s="17">
        <v>23390.978157976715</v>
      </c>
      <c r="AP24" s="17">
        <v>25064.03051447351</v>
      </c>
      <c r="AQ24" s="17">
        <v>28808.685405191827</v>
      </c>
      <c r="AR24" s="17">
        <v>27920.431708380002</v>
      </c>
      <c r="AS24" s="17">
        <v>28149.924362159996</v>
      </c>
      <c r="AT24" s="17">
        <v>28591.570916109991</v>
      </c>
      <c r="AU24" s="17">
        <v>28747.323892320001</v>
      </c>
      <c r="AV24" s="28">
        <v>31381.818840129999</v>
      </c>
      <c r="AW24" s="29">
        <v>31285.904261440002</v>
      </c>
      <c r="AX24" s="29">
        <v>29266.806168470001</v>
      </c>
      <c r="AY24" s="29">
        <v>30170.323941880004</v>
      </c>
      <c r="AZ24" s="29">
        <v>31133.121629249999</v>
      </c>
      <c r="BA24" s="29">
        <v>32113.073354850003</v>
      </c>
      <c r="BB24" s="29">
        <v>32581.062680909999</v>
      </c>
      <c r="BC24" s="29">
        <v>31812.666861870002</v>
      </c>
      <c r="BD24" s="29">
        <v>32162.050202999999</v>
      </c>
      <c r="BE24" s="29">
        <v>30976.825921610001</v>
      </c>
      <c r="BF24" s="29">
        <v>32622.740469510001</v>
      </c>
      <c r="BG24" s="29">
        <v>32306.589869049989</v>
      </c>
      <c r="BH24" s="29">
        <v>31477.152618649998</v>
      </c>
      <c r="BI24" s="29">
        <v>31658.251110959998</v>
      </c>
      <c r="BJ24" s="29">
        <v>35290.743287099998</v>
      </c>
      <c r="BK24" s="29">
        <v>35170.79258803001</v>
      </c>
      <c r="BL24" s="29">
        <v>32637.28837319</v>
      </c>
      <c r="BM24" s="29">
        <v>33181.225310059999</v>
      </c>
      <c r="BN24" s="29">
        <v>35659.667325319999</v>
      </c>
      <c r="BO24" s="29">
        <v>35718.71771456999</v>
      </c>
      <c r="BP24" s="29">
        <v>34800.179685919997</v>
      </c>
      <c r="BQ24" s="29">
        <v>35336.374858839998</v>
      </c>
      <c r="BR24" s="29">
        <v>33293.629875339997</v>
      </c>
      <c r="BS24" s="29">
        <v>33035.64821367</v>
      </c>
      <c r="BT24" s="29">
        <v>33799.638998159993</v>
      </c>
      <c r="BU24" s="29">
        <v>34081.666587620006</v>
      </c>
      <c r="BV24" s="29">
        <v>34989.354590459996</v>
      </c>
      <c r="BW24" s="29">
        <v>34366.862417520002</v>
      </c>
      <c r="BX24" s="29">
        <v>31829.119400920001</v>
      </c>
      <c r="BY24" s="29">
        <v>38079.974468379995</v>
      </c>
    </row>
    <row r="25" spans="1:77" s="20" customFormat="1" x14ac:dyDescent="0.55000000000000004">
      <c r="A25" s="92"/>
      <c r="B25" s="5" t="s">
        <v>19</v>
      </c>
      <c r="C25" s="19"/>
      <c r="D25" s="22">
        <v>1605.9022839275262</v>
      </c>
      <c r="E25" s="22">
        <v>2472.4567086304733</v>
      </c>
      <c r="F25" s="22">
        <v>2542.3034774354992</v>
      </c>
      <c r="G25" s="22">
        <v>3276.4180655688479</v>
      </c>
      <c r="H25" s="22">
        <v>3646.6947887125748</v>
      </c>
      <c r="I25" s="22">
        <v>3978.1753250417396</v>
      </c>
      <c r="J25" s="22">
        <v>4733.0415477323186</v>
      </c>
      <c r="K25" s="22">
        <v>4083.0829095843983</v>
      </c>
      <c r="L25" s="22">
        <v>2632.3445882338447</v>
      </c>
      <c r="M25" s="22">
        <v>1909.7460485855977</v>
      </c>
      <c r="N25" s="22">
        <v>1197.2171017327034</v>
      </c>
      <c r="O25" s="22">
        <v>459.60239613408567</v>
      </c>
      <c r="P25" s="22">
        <v>145.30633000567215</v>
      </c>
      <c r="Q25" s="22">
        <v>200.2640566942616</v>
      </c>
      <c r="R25" s="22">
        <v>282.47250175946266</v>
      </c>
      <c r="S25" s="22">
        <v>185.33329203516888</v>
      </c>
      <c r="T25" s="22">
        <v>192.52963395110945</v>
      </c>
      <c r="U25" s="22">
        <v>712.59533379761206</v>
      </c>
      <c r="V25" s="22">
        <v>1460.9667802543349</v>
      </c>
      <c r="W25" s="22">
        <v>1012.474425</v>
      </c>
      <c r="X25" s="22">
        <v>1916.4975664464948</v>
      </c>
      <c r="Y25" s="22">
        <v>315.33225971781894</v>
      </c>
      <c r="Z25" s="22">
        <v>299.40143110109949</v>
      </c>
      <c r="AA25" s="22">
        <v>161.00487688188852</v>
      </c>
      <c r="AB25" s="22">
        <v>318.47282459561939</v>
      </c>
      <c r="AC25" s="22">
        <v>510.59681690086325</v>
      </c>
      <c r="AD25" s="22">
        <v>344.6750503518283</v>
      </c>
      <c r="AE25" s="22">
        <v>271.02525865114848</v>
      </c>
      <c r="AF25" s="22">
        <v>128.33979629476559</v>
      </c>
      <c r="AG25" s="22">
        <v>236.85705987189834</v>
      </c>
      <c r="AH25" s="22">
        <v>220.86887599322736</v>
      </c>
      <c r="AI25" s="22">
        <v>791.02375085555377</v>
      </c>
      <c r="AJ25" s="22">
        <v>453.23713424000005</v>
      </c>
      <c r="AK25" s="22">
        <v>567.76432880000152</v>
      </c>
      <c r="AL25" s="22">
        <v>806.44287582000152</v>
      </c>
      <c r="AM25" s="22">
        <v>643.96033584828035</v>
      </c>
      <c r="AN25" s="22">
        <v>528.93247207000002</v>
      </c>
      <c r="AO25" s="22">
        <v>1364.6099797200013</v>
      </c>
      <c r="AP25" s="22">
        <v>1450.6313799200013</v>
      </c>
      <c r="AQ25" s="22">
        <v>924.97136998000144</v>
      </c>
      <c r="AR25" s="83">
        <v>1284.1990585600015</v>
      </c>
      <c r="AS25" s="83">
        <v>567.55056597000146</v>
      </c>
      <c r="AT25" s="83">
        <v>848.70669020000128</v>
      </c>
      <c r="AU25" s="83">
        <v>554.59930136000003</v>
      </c>
      <c r="AV25" s="83">
        <v>977.58454541000003</v>
      </c>
      <c r="AW25" s="83">
        <v>459.77913558999995</v>
      </c>
      <c r="AX25" s="83">
        <v>422.08251130999997</v>
      </c>
      <c r="AY25" s="83">
        <v>409.8657882497962</v>
      </c>
      <c r="AZ25" s="83">
        <v>214.03931446082174</v>
      </c>
      <c r="BA25" s="83">
        <v>288.86985270920752</v>
      </c>
      <c r="BB25" s="83">
        <v>358.27992571921538</v>
      </c>
      <c r="BC25" s="83">
        <v>206.99106797028222</v>
      </c>
      <c r="BD25" s="83">
        <v>178.83789847047976</v>
      </c>
      <c r="BE25" s="83">
        <v>344.23237827938806</v>
      </c>
      <c r="BF25" s="83">
        <v>478.1813218301869</v>
      </c>
      <c r="BG25" s="83">
        <v>391.11917306011242</v>
      </c>
      <c r="BH25" s="83">
        <v>173.88188834930867</v>
      </c>
      <c r="BI25" s="83">
        <v>221.55127656939712</v>
      </c>
      <c r="BJ25" s="83">
        <v>428.18249829778227</v>
      </c>
      <c r="BK25" s="83">
        <v>592.64999295229711</v>
      </c>
      <c r="BL25" s="83">
        <v>474.21088081943378</v>
      </c>
      <c r="BM25" s="83">
        <v>464.98063310445775</v>
      </c>
      <c r="BN25" s="83">
        <v>614.12062519563938</v>
      </c>
      <c r="BO25" s="83">
        <v>634.61841070895809</v>
      </c>
      <c r="BP25" s="83">
        <v>516.72233587334608</v>
      </c>
      <c r="BQ25" s="83">
        <v>167.61766349007041</v>
      </c>
      <c r="BR25" s="83">
        <v>140.89400248167294</v>
      </c>
      <c r="BS25" s="83">
        <v>132.55300015721843</v>
      </c>
      <c r="BT25" s="83">
        <v>1249.7423671764723</v>
      </c>
      <c r="BU25" s="83">
        <v>1221.3926064015034</v>
      </c>
      <c r="BV25" s="83">
        <v>428.05760056923486</v>
      </c>
      <c r="BW25" s="83">
        <v>421.75512202072542</v>
      </c>
      <c r="BX25" s="83">
        <v>961.30505103139853</v>
      </c>
      <c r="BY25" s="83">
        <v>240.24498952144629</v>
      </c>
    </row>
    <row r="26" spans="1:77" s="20" customFormat="1" x14ac:dyDescent="0.55000000000000004">
      <c r="A26" s="92"/>
      <c r="B26" s="5" t="s">
        <v>20</v>
      </c>
      <c r="C26" s="19"/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30">
        <v>0</v>
      </c>
      <c r="Q26" s="30">
        <v>0</v>
      </c>
      <c r="R26" s="22">
        <v>401.3</v>
      </c>
      <c r="S26" s="30">
        <v>117</v>
      </c>
      <c r="T26" s="22">
        <v>63.2</v>
      </c>
      <c r="U26" s="22">
        <v>101.8</v>
      </c>
      <c r="V26" s="22">
        <v>99</v>
      </c>
      <c r="W26" s="22">
        <v>44.87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/>
      <c r="BQ26" s="22"/>
      <c r="BR26" s="22"/>
      <c r="BS26" s="22"/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</row>
    <row r="27" spans="1:77" s="20" customFormat="1" x14ac:dyDescent="0.55000000000000004">
      <c r="A27" s="92"/>
      <c r="B27" s="5" t="s">
        <v>21</v>
      </c>
      <c r="C27" s="19"/>
      <c r="D27" s="22">
        <v>439.64611130282015</v>
      </c>
      <c r="E27" s="22">
        <v>43.284009021816928</v>
      </c>
      <c r="F27" s="22">
        <v>0</v>
      </c>
      <c r="G27" s="22">
        <v>0</v>
      </c>
      <c r="H27" s="22">
        <v>0</v>
      </c>
      <c r="I27" s="22">
        <v>8.0368472998375182</v>
      </c>
      <c r="J27" s="22">
        <v>0</v>
      </c>
      <c r="K27" s="22">
        <v>26.087263157649431</v>
      </c>
      <c r="L27" s="22">
        <v>47.94424500473815</v>
      </c>
      <c r="M27" s="22">
        <v>0</v>
      </c>
      <c r="N27" s="22">
        <v>0</v>
      </c>
      <c r="O27" s="22">
        <v>7.4404508576884041</v>
      </c>
      <c r="P27" s="30">
        <v>158.38907134897065</v>
      </c>
      <c r="Q27" s="22">
        <v>382.03694330573842</v>
      </c>
      <c r="R27" s="22">
        <v>207.22637722165649</v>
      </c>
      <c r="S27" s="22">
        <v>854.71502358702423</v>
      </c>
      <c r="T27" s="22">
        <v>1661.09502764629</v>
      </c>
      <c r="U27" s="22">
        <v>2409.7120543130568</v>
      </c>
      <c r="V27" s="22">
        <v>4305.6696963380309</v>
      </c>
      <c r="W27" s="22">
        <v>6674.9620171773104</v>
      </c>
      <c r="X27" s="22">
        <v>8460.3589559794509</v>
      </c>
      <c r="Y27" s="22">
        <v>12553.325490806721</v>
      </c>
      <c r="Z27" s="22">
        <v>15868.243105998874</v>
      </c>
      <c r="AA27" s="22">
        <v>17884.407643207865</v>
      </c>
      <c r="AB27" s="22">
        <v>20946.680892556287</v>
      </c>
      <c r="AC27" s="22">
        <v>24745.599044979928</v>
      </c>
      <c r="AD27" s="22">
        <v>26809.825861004374</v>
      </c>
      <c r="AE27" s="22">
        <v>27110.867704935328</v>
      </c>
      <c r="AF27" s="22">
        <v>27473.77999760583</v>
      </c>
      <c r="AG27" s="22">
        <v>26110.083720206618</v>
      </c>
      <c r="AH27" s="22">
        <v>22736.92665908956</v>
      </c>
      <c r="AI27" s="22">
        <v>19951.061973820673</v>
      </c>
      <c r="AJ27" s="22">
        <v>19179.851684093508</v>
      </c>
      <c r="AK27" s="22">
        <v>19096.395863995789</v>
      </c>
      <c r="AL27" s="22">
        <v>19596.875887225779</v>
      </c>
      <c r="AM27" s="22">
        <v>21191.69153488872</v>
      </c>
      <c r="AN27" s="22">
        <v>21778.027023109582</v>
      </c>
      <c r="AO27" s="22">
        <v>22026.368178256715</v>
      </c>
      <c r="AP27" s="22">
        <v>23613.399134553511</v>
      </c>
      <c r="AQ27" s="22">
        <v>27883.714035211826</v>
      </c>
      <c r="AR27" s="22">
        <v>26636.232649819998</v>
      </c>
      <c r="AS27" s="22">
        <v>27582.373796189993</v>
      </c>
      <c r="AT27" s="22">
        <v>27742.864225909991</v>
      </c>
      <c r="AU27" s="22">
        <v>28192.724590960002</v>
      </c>
      <c r="AV27" s="22">
        <v>30404.234294719998</v>
      </c>
      <c r="AW27" s="22">
        <v>30826.125125850001</v>
      </c>
      <c r="AX27" s="22">
        <v>28844.723657160001</v>
      </c>
      <c r="AY27" s="22">
        <v>29760.458153630207</v>
      </c>
      <c r="AZ27" s="22">
        <v>30919.082314789179</v>
      </c>
      <c r="BA27" s="22">
        <v>31824.203502140794</v>
      </c>
      <c r="BB27" s="22">
        <v>32222.782755190783</v>
      </c>
      <c r="BC27" s="22">
        <v>31605.675793899722</v>
      </c>
      <c r="BD27" s="22">
        <v>31983.212304529519</v>
      </c>
      <c r="BE27" s="22">
        <v>30632.593543330615</v>
      </c>
      <c r="BF27" s="22">
        <v>32144.559147679814</v>
      </c>
      <c r="BG27" s="22">
        <v>31915.470695989876</v>
      </c>
      <c r="BH27" s="22">
        <v>31303.27073030069</v>
      </c>
      <c r="BI27" s="22">
        <v>31436.699834390602</v>
      </c>
      <c r="BJ27" s="22">
        <v>34862.560788802213</v>
      </c>
      <c r="BK27" s="22">
        <v>34578.142595077712</v>
      </c>
      <c r="BL27" s="22">
        <v>32163.077492370565</v>
      </c>
      <c r="BM27" s="22">
        <v>32716.244676955543</v>
      </c>
      <c r="BN27" s="22">
        <v>35045.54670012436</v>
      </c>
      <c r="BO27" s="22">
        <v>35084.099303861032</v>
      </c>
      <c r="BP27" s="22">
        <v>34283.45735004665</v>
      </c>
      <c r="BQ27" s="22">
        <v>35168.757195349928</v>
      </c>
      <c r="BR27" s="22">
        <v>33152.73587285832</v>
      </c>
      <c r="BS27" s="22">
        <v>32903.095213512781</v>
      </c>
      <c r="BT27" s="22">
        <v>32549.89663098352</v>
      </c>
      <c r="BU27" s="22">
        <v>32860.273981218503</v>
      </c>
      <c r="BV27" s="22">
        <v>34561.296989890761</v>
      </c>
      <c r="BW27" s="22">
        <v>33945.107295499278</v>
      </c>
      <c r="BX27" s="22">
        <v>30867.814349888602</v>
      </c>
      <c r="BY27" s="22">
        <v>37839.72947885855</v>
      </c>
    </row>
    <row r="28" spans="1:77" s="12" customFormat="1" x14ac:dyDescent="0.55000000000000004">
      <c r="A28" s="5"/>
      <c r="B28" s="5"/>
      <c r="C28" s="5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82"/>
      <c r="AU28" s="82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77" s="20" customFormat="1" x14ac:dyDescent="0.55000000000000004">
      <c r="A29" s="19" t="s">
        <v>22</v>
      </c>
      <c r="B29" s="19"/>
      <c r="C29" s="19" t="s">
        <v>15</v>
      </c>
      <c r="D29" s="17">
        <v>9815.6602487909022</v>
      </c>
      <c r="E29" s="17">
        <v>9527.7626154063364</v>
      </c>
      <c r="F29" s="17">
        <v>9163.9263631505964</v>
      </c>
      <c r="G29" s="17">
        <v>8758.174772452101</v>
      </c>
      <c r="H29" s="17">
        <v>7321.0673722790089</v>
      </c>
      <c r="I29" s="17">
        <v>5800.0293840763643</v>
      </c>
      <c r="J29" s="17">
        <v>4447.7230673324775</v>
      </c>
      <c r="K29" s="17">
        <v>4392.0472397229114</v>
      </c>
      <c r="L29" s="17">
        <v>6021.9279605749816</v>
      </c>
      <c r="M29" s="17">
        <v>6883.7903677234481</v>
      </c>
      <c r="N29" s="17">
        <v>8002.4233565724007</v>
      </c>
      <c r="O29" s="17">
        <v>9117.8047297723842</v>
      </c>
      <c r="P29" s="17">
        <v>9762.6694503310337</v>
      </c>
      <c r="Q29" s="17">
        <v>9520.7876533282633</v>
      </c>
      <c r="R29" s="17">
        <v>8457.054580489279</v>
      </c>
      <c r="S29" s="17">
        <v>6918.059001349473</v>
      </c>
      <c r="T29" s="17">
        <v>4803.0657384030592</v>
      </c>
      <c r="U29" s="17">
        <v>2807.9994606580262</v>
      </c>
      <c r="V29" s="17">
        <v>-348.64720160226534</v>
      </c>
      <c r="W29" s="17">
        <v>-2519.0036078485527</v>
      </c>
      <c r="X29" s="17">
        <v>-5175.8507808101858</v>
      </c>
      <c r="Y29" s="17">
        <v>-7670.8964709221855</v>
      </c>
      <c r="Z29" s="17">
        <v>-10950.415370527742</v>
      </c>
      <c r="AA29" s="17">
        <v>-13879.365034316152</v>
      </c>
      <c r="AB29" s="17">
        <v>-17608.993663065226</v>
      </c>
      <c r="AC29" s="17">
        <v>-22182.043524540088</v>
      </c>
      <c r="AD29" s="17">
        <v>-24285.72676872593</v>
      </c>
      <c r="AE29" s="17">
        <v>-24519.148027073905</v>
      </c>
      <c r="AF29" s="17">
        <v>-24667.17630688773</v>
      </c>
      <c r="AG29" s="17">
        <v>-23438.024997960416</v>
      </c>
      <c r="AH29" s="17">
        <v>-20471.851801731129</v>
      </c>
      <c r="AI29" s="17">
        <v>-18261.224295605218</v>
      </c>
      <c r="AJ29" s="17">
        <v>-17102.970428357057</v>
      </c>
      <c r="AK29" s="17">
        <v>-17167.051687252824</v>
      </c>
      <c r="AL29" s="17">
        <v>-17924.816255429665</v>
      </c>
      <c r="AM29" s="17">
        <v>-18314.061866875913</v>
      </c>
      <c r="AN29" s="17">
        <v>-18792.82795126631</v>
      </c>
      <c r="AO29" s="17">
        <v>-19899.07759894316</v>
      </c>
      <c r="AP29" s="17">
        <v>-21601.031238960728</v>
      </c>
      <c r="AQ29" s="17">
        <v>-24376.406715530353</v>
      </c>
      <c r="AR29" s="17">
        <v>-23472.904480026307</v>
      </c>
      <c r="AS29" s="17">
        <v>-24387.524576361237</v>
      </c>
      <c r="AT29" s="17">
        <v>-24830.655314264066</v>
      </c>
      <c r="AU29" s="17">
        <v>-25006.252326146572</v>
      </c>
      <c r="AV29" s="17">
        <v>-26154.799854421686</v>
      </c>
      <c r="AW29" s="17">
        <v>-26921.386738408637</v>
      </c>
      <c r="AX29" s="17">
        <v>-24915.387298713456</v>
      </c>
      <c r="AY29" s="17">
        <v>-25843.352385410635</v>
      </c>
      <c r="AZ29" s="17">
        <v>-26802.782516050236</v>
      </c>
      <c r="BA29" s="17">
        <v>-27815.38236019414</v>
      </c>
      <c r="BB29" s="17">
        <v>-28265.363172383222</v>
      </c>
      <c r="BC29" s="17">
        <v>-27537.081278774884</v>
      </c>
      <c r="BD29" s="17">
        <v>-26332.839764406199</v>
      </c>
      <c r="BE29" s="17">
        <v>-25298.045524795572</v>
      </c>
      <c r="BF29" s="17">
        <v>-25386.870538995008</v>
      </c>
      <c r="BG29" s="17">
        <v>-25059.551773319359</v>
      </c>
      <c r="BH29" s="17">
        <v>-24356.105009946623</v>
      </c>
      <c r="BI29" s="17">
        <v>-22169.700445065468</v>
      </c>
      <c r="BJ29" s="17">
        <v>-25767.691041485443</v>
      </c>
      <c r="BK29" s="17">
        <v>-25502.250422932993</v>
      </c>
      <c r="BL29" s="17">
        <v>-23207.387928088479</v>
      </c>
      <c r="BM29" s="17">
        <v>-23703.487269707388</v>
      </c>
      <c r="BN29" s="17">
        <v>-23900.840811183982</v>
      </c>
      <c r="BO29" s="17">
        <v>-23686.171585393575</v>
      </c>
      <c r="BP29" s="17">
        <v>-22698.6906244411</v>
      </c>
      <c r="BQ29" s="17">
        <v>-20933.975320763773</v>
      </c>
      <c r="BR29" s="17">
        <v>-19295.459506843021</v>
      </c>
      <c r="BS29" s="17">
        <v>-19006.523992879956</v>
      </c>
      <c r="BT29" s="17">
        <v>-19879.691841569991</v>
      </c>
      <c r="BU29" s="17">
        <v>-20980.612859461729</v>
      </c>
      <c r="BV29" s="17">
        <v>-20572.228157307698</v>
      </c>
      <c r="BW29" s="17">
        <v>-19233.223838928505</v>
      </c>
      <c r="BX29" s="17">
        <v>-16524.477657333962</v>
      </c>
      <c r="BY29" s="17">
        <v>-19590.091627066795</v>
      </c>
    </row>
    <row r="30" spans="1:77" s="12" customFormat="1" ht="19.5" x14ac:dyDescent="0.6">
      <c r="A30" s="9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</row>
    <row r="31" spans="1:77" s="12" customFormat="1" ht="28.5" customHeight="1" x14ac:dyDescent="0.55000000000000004">
      <c r="A31" s="5"/>
      <c r="B31" s="5"/>
      <c r="C31" s="5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77" s="20" customFormat="1" x14ac:dyDescent="0.55000000000000004">
      <c r="A32" s="67" t="s">
        <v>23</v>
      </c>
      <c r="B32" s="84"/>
      <c r="C32" s="57" t="s">
        <v>3</v>
      </c>
      <c r="D32" s="27">
        <v>4937065.7318336563</v>
      </c>
      <c r="E32" s="27">
        <v>5117626.4820383061</v>
      </c>
      <c r="F32" s="27">
        <v>5635739.0276128976</v>
      </c>
      <c r="G32" s="27">
        <v>5454232.6375930291</v>
      </c>
      <c r="H32" s="27">
        <v>5062569.2634414267</v>
      </c>
      <c r="I32" s="27">
        <v>4724475.0505475989</v>
      </c>
      <c r="J32" s="27">
        <v>4593961.1283449382</v>
      </c>
      <c r="K32" s="27">
        <v>4572508.9717260078</v>
      </c>
      <c r="L32" s="27">
        <v>5106573.9445297895</v>
      </c>
      <c r="M32" s="27">
        <v>5549435.8607059056</v>
      </c>
      <c r="N32" s="27">
        <v>6515329.4234589376</v>
      </c>
      <c r="O32" s="27">
        <v>7286297.1648351084</v>
      </c>
      <c r="P32" s="27">
        <v>6650791.8493710337</v>
      </c>
      <c r="Q32" s="27">
        <v>7139944.7059305562</v>
      </c>
      <c r="R32" s="27">
        <v>6228845.6422572955</v>
      </c>
      <c r="S32" s="27">
        <v>5655174.4805243034</v>
      </c>
      <c r="T32" s="27">
        <v>4819883.1254214756</v>
      </c>
      <c r="U32" s="27">
        <v>4538508.6782811768</v>
      </c>
      <c r="V32" s="27">
        <v>4363942.3456857</v>
      </c>
      <c r="W32" s="27">
        <v>4170221.9396382254</v>
      </c>
      <c r="X32" s="27">
        <v>4097148.1148050418</v>
      </c>
      <c r="Y32" s="27">
        <v>4162815.8302937029</v>
      </c>
      <c r="Z32" s="27">
        <v>4209217.1191757815</v>
      </c>
      <c r="AA32" s="27">
        <v>3722561.3022467359</v>
      </c>
      <c r="AB32" s="27">
        <v>3517355.9550781706</v>
      </c>
      <c r="AC32" s="27">
        <v>3110781.4166647117</v>
      </c>
      <c r="AD32" s="27">
        <v>3432908.298343813</v>
      </c>
      <c r="AE32" s="27">
        <v>3965960.337210766</v>
      </c>
      <c r="AF32" s="27">
        <v>4614497.4455202436</v>
      </c>
      <c r="AG32" s="27">
        <v>4473315.2232128559</v>
      </c>
      <c r="AH32" s="27">
        <v>4295706.8334032996</v>
      </c>
      <c r="AI32" s="27">
        <v>5165876.085149386</v>
      </c>
      <c r="AJ32" s="27">
        <v>5619223.2684863005</v>
      </c>
      <c r="AK32" s="27">
        <v>6411506.3179977033</v>
      </c>
      <c r="AL32" s="27">
        <v>7237551.4868471473</v>
      </c>
      <c r="AM32" s="27">
        <v>8744816.0651701763</v>
      </c>
      <c r="AN32" s="27">
        <v>9535014.092194587</v>
      </c>
      <c r="AO32" s="27">
        <v>10310337.573275449</v>
      </c>
      <c r="AP32" s="27">
        <v>11075842.6178887</v>
      </c>
      <c r="AQ32" s="27">
        <v>12652946.992406538</v>
      </c>
      <c r="AR32" s="27">
        <v>13520205.406127449</v>
      </c>
      <c r="AS32" s="27">
        <v>13656580.662474053</v>
      </c>
      <c r="AT32" s="27">
        <v>14413472.605838396</v>
      </c>
      <c r="AU32" s="27">
        <v>14454755.382406138</v>
      </c>
      <c r="AV32" s="27">
        <v>15517618.440958127</v>
      </c>
      <c r="AW32" s="27">
        <v>15090912.807012999</v>
      </c>
      <c r="AX32" s="27">
        <v>16079842.260208476</v>
      </c>
      <c r="AY32" s="27">
        <v>17066961.058087286</v>
      </c>
      <c r="AZ32" s="27">
        <v>17553694.880444799</v>
      </c>
      <c r="BA32" s="27">
        <v>17799123.691020325</v>
      </c>
      <c r="BB32" s="27">
        <v>19195505.113264404</v>
      </c>
      <c r="BC32" s="27">
        <v>19754721.105390918</v>
      </c>
      <c r="BD32" s="27">
        <v>22221911.335521519</v>
      </c>
      <c r="BE32" s="27">
        <v>21401701.275925901</v>
      </c>
      <c r="BF32" s="27">
        <v>24693432.526604991</v>
      </c>
      <c r="BG32" s="27">
        <v>26419019.391563471</v>
      </c>
      <c r="BH32" s="27">
        <v>27560189.586105943</v>
      </c>
      <c r="BI32" s="27">
        <v>29008959.006497242</v>
      </c>
      <c r="BJ32" s="27">
        <v>33452110.741008535</v>
      </c>
      <c r="BK32" s="27">
        <v>34632343.266699754</v>
      </c>
      <c r="BL32" s="27">
        <v>35610201.140321694</v>
      </c>
      <c r="BM32" s="27">
        <v>36295901.889308326</v>
      </c>
      <c r="BN32" s="27">
        <v>40790966.75701613</v>
      </c>
      <c r="BO32" s="27">
        <v>41270977.924953423</v>
      </c>
      <c r="BP32" s="27">
        <v>42410914.949554801</v>
      </c>
      <c r="BQ32" s="27">
        <v>43090745.444492817</v>
      </c>
      <c r="BR32" s="27">
        <v>44201507.995996743</v>
      </c>
      <c r="BS32" s="27">
        <v>47006452.080952704</v>
      </c>
      <c r="BT32" s="27">
        <v>48870459.568904102</v>
      </c>
      <c r="BU32" s="27">
        <v>49323340.22784514</v>
      </c>
      <c r="BV32" s="27">
        <v>52416808.512702882</v>
      </c>
      <c r="BW32" s="27">
        <v>54247687.964747466</v>
      </c>
      <c r="BX32" s="27">
        <v>55393169.184170909</v>
      </c>
      <c r="BY32" s="27">
        <v>59259596.283249274</v>
      </c>
    </row>
    <row r="33" spans="1:77" s="12" customFormat="1" x14ac:dyDescent="0.55000000000000004">
      <c r="A33" s="5"/>
      <c r="B33" s="5"/>
      <c r="C33" s="5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</row>
    <row r="34" spans="1:77" s="20" customFormat="1" x14ac:dyDescent="0.55000000000000004">
      <c r="A34" s="41" t="s">
        <v>24</v>
      </c>
      <c r="B34" s="82"/>
      <c r="C34" s="19" t="s">
        <v>3</v>
      </c>
      <c r="D34" s="17">
        <v>1964619.3841369795</v>
      </c>
      <c r="E34" s="17">
        <v>2630460.4441089919</v>
      </c>
      <c r="F34" s="17">
        <v>2946697.0479211439</v>
      </c>
      <c r="G34" s="17">
        <v>3516334.249457675</v>
      </c>
      <c r="H34" s="17">
        <v>3921317.3543285504</v>
      </c>
      <c r="I34" s="17">
        <v>4257621.7708799997</v>
      </c>
      <c r="J34" s="17">
        <v>4748956.7701081512</v>
      </c>
      <c r="K34" s="17">
        <v>4676387.8129685801</v>
      </c>
      <c r="L34" s="17">
        <v>4480522.9393000007</v>
      </c>
      <c r="M34" s="17">
        <v>4253021.5517440001</v>
      </c>
      <c r="N34" s="17">
        <v>3985163.7229570001</v>
      </c>
      <c r="O34" s="17">
        <v>3615048.0110999998</v>
      </c>
      <c r="P34" s="17">
        <v>3217918.1028400003</v>
      </c>
      <c r="Q34" s="17">
        <v>3854810.9825500003</v>
      </c>
      <c r="R34" s="17">
        <v>3818614.34981</v>
      </c>
      <c r="S34" s="17">
        <v>4632474.4134799996</v>
      </c>
      <c r="T34" s="17">
        <v>4856772.8736500004</v>
      </c>
      <c r="U34" s="17">
        <v>5714581.8035509996</v>
      </c>
      <c r="V34" s="17">
        <v>7183794.3363697678</v>
      </c>
      <c r="W34" s="17">
        <v>8911343.225732673</v>
      </c>
      <c r="X34" s="17">
        <v>9535496.6373230983</v>
      </c>
      <c r="Y34" s="17">
        <v>11275136.416418422</v>
      </c>
      <c r="Z34" s="17">
        <v>13407683.227956753</v>
      </c>
      <c r="AA34" s="17">
        <v>14509370.928799331</v>
      </c>
      <c r="AB34" s="17">
        <v>15243082.180220259</v>
      </c>
      <c r="AC34" s="17">
        <v>16140997.374902235</v>
      </c>
      <c r="AD34" s="17">
        <v>18856360.404255815</v>
      </c>
      <c r="AE34" s="17">
        <v>20746119.617615622</v>
      </c>
      <c r="AF34" s="17">
        <v>22697950.511806808</v>
      </c>
      <c r="AG34" s="17">
        <v>20491116.605160706</v>
      </c>
      <c r="AH34" s="17">
        <v>17257837.16762425</v>
      </c>
      <c r="AI34" s="17">
        <v>17168526.687774949</v>
      </c>
      <c r="AJ34" s="17">
        <v>15793129.343819637</v>
      </c>
      <c r="AK34" s="17">
        <v>16098571.763892494</v>
      </c>
      <c r="AL34" s="17">
        <v>17694436.775933534</v>
      </c>
      <c r="AM34" s="17">
        <v>17807793.943317715</v>
      </c>
      <c r="AN34" s="17">
        <v>17333908.066380262</v>
      </c>
      <c r="AO34" s="17">
        <v>19244206.897424415</v>
      </c>
      <c r="AP34" s="17">
        <v>20782962.328448907</v>
      </c>
      <c r="AQ34" s="17">
        <v>24454100.483388517</v>
      </c>
      <c r="AR34" s="17">
        <v>23965755.452430837</v>
      </c>
      <c r="AS34" s="17">
        <v>24146135.807894483</v>
      </c>
      <c r="AT34" s="17">
        <v>26083951.108552746</v>
      </c>
      <c r="AU34" s="17">
        <v>24492129.731948715</v>
      </c>
      <c r="AV34" s="17">
        <v>24317826.986861218</v>
      </c>
      <c r="AW34" s="17">
        <v>24002215.127292857</v>
      </c>
      <c r="AX34" s="17">
        <v>25263887.054325294</v>
      </c>
      <c r="AY34" s="17">
        <v>26144636.558839388</v>
      </c>
      <c r="AZ34" s="17">
        <v>25306675.99433998</v>
      </c>
      <c r="BA34" s="17">
        <v>26505272.920119572</v>
      </c>
      <c r="BB34" s="17">
        <v>27426917.553808048</v>
      </c>
      <c r="BC34" s="17">
        <v>28322689.736715704</v>
      </c>
      <c r="BD34" s="17">
        <v>28685723.24029614</v>
      </c>
      <c r="BE34" s="17">
        <v>27987497.667893663</v>
      </c>
      <c r="BF34" s="17">
        <v>30527478.092405658</v>
      </c>
      <c r="BG34" s="17">
        <v>33851194.944040142</v>
      </c>
      <c r="BH34" s="17">
        <v>33047936.37206389</v>
      </c>
      <c r="BI34" s="17">
        <v>32620324.081109099</v>
      </c>
      <c r="BJ34" s="17">
        <v>38781278.76069878</v>
      </c>
      <c r="BK34" s="17">
        <v>36326143.704146817</v>
      </c>
      <c r="BL34" s="17">
        <v>34015524.005063951</v>
      </c>
      <c r="BM34" s="17">
        <v>34280615.850551359</v>
      </c>
      <c r="BN34" s="17">
        <v>38693860.229388475</v>
      </c>
      <c r="BO34" s="17">
        <v>36590497.2549389</v>
      </c>
      <c r="BP34" s="17">
        <v>34482434.870006703</v>
      </c>
      <c r="BQ34" s="17">
        <v>33942907.823585495</v>
      </c>
      <c r="BR34" s="17">
        <v>35610497.792576551</v>
      </c>
      <c r="BS34" s="17">
        <v>37290373.883760706</v>
      </c>
      <c r="BT34" s="17">
        <v>37997313.268238924</v>
      </c>
      <c r="BU34" s="17">
        <v>38179879.206492111</v>
      </c>
      <c r="BV34" s="17">
        <v>40658425.456092134</v>
      </c>
      <c r="BW34" s="17">
        <v>41528068.459221914</v>
      </c>
      <c r="BX34" s="17">
        <v>39763975.153236054</v>
      </c>
      <c r="BY34" s="17">
        <v>48574987.126104988</v>
      </c>
    </row>
    <row r="35" spans="1:77" s="12" customFormat="1" x14ac:dyDescent="0.55000000000000004">
      <c r="A35" s="5"/>
      <c r="B35" s="5"/>
      <c r="C35" s="5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</row>
    <row r="36" spans="1:77" s="20" customFormat="1" x14ac:dyDescent="0.55000000000000004">
      <c r="A36" s="41" t="s">
        <v>25</v>
      </c>
      <c r="B36" s="82"/>
      <c r="C36" s="267" t="s">
        <v>3</v>
      </c>
      <c r="D36" s="17">
        <v>2972446.3476966769</v>
      </c>
      <c r="E36" s="17">
        <v>2487166.0379293142</v>
      </c>
      <c r="F36" s="17">
        <v>2689041.9796917536</v>
      </c>
      <c r="G36" s="17">
        <v>1937898.388135354</v>
      </c>
      <c r="H36" s="17">
        <v>1141251.9091128763</v>
      </c>
      <c r="I36" s="17">
        <v>466853.27966759913</v>
      </c>
      <c r="J36" s="17">
        <v>-154995.64176321309</v>
      </c>
      <c r="K36" s="17">
        <v>-103878.84124257229</v>
      </c>
      <c r="L36" s="17">
        <v>626051.00522978883</v>
      </c>
      <c r="M36" s="17">
        <v>1296414.3089619055</v>
      </c>
      <c r="N36" s="17">
        <v>2530165.7005019374</v>
      </c>
      <c r="O36" s="17">
        <v>3671249.1537351087</v>
      </c>
      <c r="P36" s="17">
        <v>3432873.7465310334</v>
      </c>
      <c r="Q36" s="17">
        <v>3285133.7233805559</v>
      </c>
      <c r="R36" s="17">
        <v>2410231.2924472955</v>
      </c>
      <c r="S36" s="17">
        <v>1022700.0670443038</v>
      </c>
      <c r="T36" s="17">
        <v>-36889.748228524812</v>
      </c>
      <c r="U36" s="17">
        <v>-1176073.1252698228</v>
      </c>
      <c r="V36" s="17">
        <v>-2819851.9906840678</v>
      </c>
      <c r="W36" s="17">
        <v>-4741121.2860944476</v>
      </c>
      <c r="X36" s="17">
        <v>-5438348.5225180564</v>
      </c>
      <c r="Y36" s="17">
        <v>-7112320.5861247191</v>
      </c>
      <c r="Z36" s="17">
        <v>-9198466.1087809727</v>
      </c>
      <c r="AA36" s="17">
        <v>-10786809.626552595</v>
      </c>
      <c r="AB36" s="17">
        <v>-11725726.225142088</v>
      </c>
      <c r="AC36" s="17">
        <v>-13030215.958237523</v>
      </c>
      <c r="AD36" s="17">
        <v>-15423452.105912002</v>
      </c>
      <c r="AE36" s="17">
        <v>-16780159.280404855</v>
      </c>
      <c r="AF36" s="17">
        <v>-18083453.066286564</v>
      </c>
      <c r="AG36" s="17">
        <v>-16017801.381947849</v>
      </c>
      <c r="AH36" s="17">
        <v>-12962130.33422095</v>
      </c>
      <c r="AI36" s="17">
        <v>-12002650.602625564</v>
      </c>
      <c r="AJ36" s="17">
        <v>-10173906.075333336</v>
      </c>
      <c r="AK36" s="17">
        <v>-9687065.4458947908</v>
      </c>
      <c r="AL36" s="17">
        <v>-10456885.289086387</v>
      </c>
      <c r="AM36" s="17">
        <v>-9062977.8781475388</v>
      </c>
      <c r="AN36" s="17">
        <v>-7798893.9741856754</v>
      </c>
      <c r="AO36" s="17">
        <v>-8933869.324148966</v>
      </c>
      <c r="AP36" s="17">
        <v>-9707119.7105602063</v>
      </c>
      <c r="AQ36" s="17">
        <v>-11801153.490982</v>
      </c>
      <c r="AR36" s="17">
        <v>-10445550.046303401</v>
      </c>
      <c r="AS36" s="17">
        <v>-10489555.14542043</v>
      </c>
      <c r="AT36" s="17">
        <v>-11670478.502714351</v>
      </c>
      <c r="AU36" s="17">
        <v>-10037374.349542577</v>
      </c>
      <c r="AV36" s="17">
        <v>-8800208.5459030904</v>
      </c>
      <c r="AW36" s="17">
        <v>-8911302.3202798571</v>
      </c>
      <c r="AX36" s="17">
        <v>-9185444.7941168174</v>
      </c>
      <c r="AY36" s="17">
        <v>-9077675.5007521026</v>
      </c>
      <c r="AZ36" s="17">
        <v>-7752981.1138951816</v>
      </c>
      <c r="BA36" s="17">
        <v>-8706149.2290992476</v>
      </c>
      <c r="BB36" s="17">
        <v>-8231412.4405436441</v>
      </c>
      <c r="BC36" s="17">
        <v>-8567968.6313247867</v>
      </c>
      <c r="BD36" s="17">
        <v>-6463811.9047746211</v>
      </c>
      <c r="BE36" s="17">
        <v>-6585796.3919677511</v>
      </c>
      <c r="BF36" s="17">
        <v>-5834045.5658006668</v>
      </c>
      <c r="BG36" s="17">
        <v>-7432175.5524766706</v>
      </c>
      <c r="BH36" s="17">
        <v>-5487746.7859579474</v>
      </c>
      <c r="BI36" s="17">
        <v>-3611365.0746118575</v>
      </c>
      <c r="BJ36" s="17">
        <v>-5329168.0196902454</v>
      </c>
      <c r="BK36" s="17">
        <v>-1693800.4374470636</v>
      </c>
      <c r="BL36" s="17">
        <v>1594677.1352577433</v>
      </c>
      <c r="BM36" s="17">
        <v>2015286.0387569666</v>
      </c>
      <c r="BN36" s="17">
        <v>2097106.5276276544</v>
      </c>
      <c r="BO36" s="17">
        <v>4680480.670014523</v>
      </c>
      <c r="BP36" s="17">
        <v>7928480.0795480981</v>
      </c>
      <c r="BQ36" s="17">
        <v>9147837.6209073216</v>
      </c>
      <c r="BR36" s="17">
        <v>8591010.203420192</v>
      </c>
      <c r="BS36" s="17">
        <v>9716078.1971919984</v>
      </c>
      <c r="BT36" s="17">
        <v>10873146.300665177</v>
      </c>
      <c r="BU36" s="17">
        <v>11143461.021353029</v>
      </c>
      <c r="BV36" s="17">
        <v>11758383.056610748</v>
      </c>
      <c r="BW36" s="17">
        <v>12719619.505525552</v>
      </c>
      <c r="BX36" s="17">
        <v>15629194.030934855</v>
      </c>
      <c r="BY36" s="17">
        <v>10684609.157144286</v>
      </c>
    </row>
    <row r="37" spans="1:77" s="12" customFormat="1" ht="19.5" x14ac:dyDescent="0.6">
      <c r="A37" s="34"/>
      <c r="B37" s="34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</row>
    <row r="38" spans="1:77" s="12" customFormat="1" x14ac:dyDescent="0.55000000000000004">
      <c r="A38" s="35"/>
      <c r="B38" s="35"/>
      <c r="C38" s="21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13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</row>
    <row r="39" spans="1:77" s="12" customFormat="1" x14ac:dyDescent="0.55000000000000004">
      <c r="A39" s="37"/>
      <c r="B39" s="37"/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40"/>
      <c r="AS39" s="38"/>
      <c r="AT39" s="38"/>
      <c r="AU39" s="38"/>
      <c r="AV39" s="38"/>
      <c r="AW39" s="4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</row>
    <row r="40" spans="1:77" s="12" customFormat="1" ht="19.5" x14ac:dyDescent="0.55000000000000004">
      <c r="A40" s="41" t="s">
        <v>104</v>
      </c>
      <c r="C40" s="2" t="s">
        <v>3</v>
      </c>
      <c r="D40" s="23">
        <v>6733089.9447113536</v>
      </c>
      <c r="E40" s="23">
        <v>6851409.2218654249</v>
      </c>
      <c r="F40" s="23">
        <v>6750757.419928723</v>
      </c>
      <c r="G40" s="23">
        <v>6924859.8823991884</v>
      </c>
      <c r="H40" s="23">
        <v>6369487.8025451843</v>
      </c>
      <c r="I40" s="23">
        <v>5716017.0450438643</v>
      </c>
      <c r="J40" s="23">
        <v>5387913.6522557419</v>
      </c>
      <c r="K40" s="23">
        <v>5018992.9102286678</v>
      </c>
      <c r="L40" s="23">
        <v>5094303.8188505108</v>
      </c>
      <c r="M40" s="23">
        <v>5141503.7063533291</v>
      </c>
      <c r="N40" s="23">
        <v>5320204.1315205209</v>
      </c>
      <c r="O40" s="23">
        <v>5502652.8792750658</v>
      </c>
      <c r="P40" s="23">
        <v>5914638.5877672601</v>
      </c>
      <c r="Q40" s="23">
        <v>6025574.0274684485</v>
      </c>
      <c r="R40" s="23">
        <v>5915311.9292266574</v>
      </c>
      <c r="S40" s="23">
        <v>5230181.5824320847</v>
      </c>
      <c r="T40" s="23">
        <v>4901059.4014534801</v>
      </c>
      <c r="U40" s="23">
        <v>4530003.4076244123</v>
      </c>
      <c r="V40" s="23">
        <v>4247975.2311254088</v>
      </c>
      <c r="W40" s="23">
        <v>4108027.2368246829</v>
      </c>
      <c r="X40" s="23">
        <v>4054811.9280682895</v>
      </c>
      <c r="Y40" s="23">
        <v>4094829.1127565042</v>
      </c>
      <c r="Z40" s="23">
        <v>4203112.9610508922</v>
      </c>
      <c r="AA40" s="23">
        <v>3783260.6141144568</v>
      </c>
      <c r="AB40" s="23">
        <v>3628759.1519261915</v>
      </c>
      <c r="AC40" s="23">
        <v>3378847.5004808214</v>
      </c>
      <c r="AD40" s="23">
        <v>3450551.2593209893</v>
      </c>
      <c r="AE40" s="23">
        <v>3891013.6747728661</v>
      </c>
      <c r="AF40" s="23">
        <v>4312726.5561855808</v>
      </c>
      <c r="AG40" s="23">
        <v>4310968.6334128445</v>
      </c>
      <c r="AH40" s="23">
        <v>4288795.9098245818</v>
      </c>
      <c r="AI40" s="23">
        <v>5116804.6460823612</v>
      </c>
      <c r="AJ40" s="23">
        <v>5669471.4197112331</v>
      </c>
      <c r="AK40" s="23">
        <v>6411506.3179977033</v>
      </c>
      <c r="AL40" s="23">
        <v>7195912.6447191965</v>
      </c>
      <c r="AM40" s="23">
        <v>8889412.5507287122</v>
      </c>
      <c r="AN40" s="23">
        <v>9738552.5912180431</v>
      </c>
      <c r="AO40" s="23">
        <v>10464714.496990323</v>
      </c>
      <c r="AP40" s="23">
        <v>11266861.657925986</v>
      </c>
      <c r="AQ40" s="23">
        <v>12702366.899796262</v>
      </c>
      <c r="AR40" s="23">
        <v>13541686.962640397</v>
      </c>
      <c r="AS40" s="23">
        <v>13794021.126649281</v>
      </c>
      <c r="AT40" s="23">
        <v>14475753.368204964</v>
      </c>
      <c r="AU40" s="23">
        <v>14663544.586514277</v>
      </c>
      <c r="AV40" s="23">
        <v>15766894.976386556</v>
      </c>
      <c r="AW40" s="23">
        <v>15325505.623875935</v>
      </c>
      <c r="AX40" s="23">
        <v>16177444.585457116</v>
      </c>
      <c r="AY40" s="23">
        <v>17167866.034784149</v>
      </c>
      <c r="AZ40" s="23">
        <v>17564650.638401195</v>
      </c>
      <c r="BA40" s="23">
        <v>17694947.661309868</v>
      </c>
      <c r="BB40" s="187">
        <v>19090590.458212119</v>
      </c>
      <c r="BC40" s="187">
        <v>19432470.21999304</v>
      </c>
      <c r="BD40" s="187">
        <v>21749220.661055949</v>
      </c>
      <c r="BE40" s="187">
        <v>20830529.543614317</v>
      </c>
      <c r="BF40" s="187">
        <v>23909860.171829522</v>
      </c>
      <c r="BG40" s="187">
        <v>25126220.265666083</v>
      </c>
      <c r="BH40" s="187">
        <v>26270923.916550197</v>
      </c>
      <c r="BI40" s="187">
        <v>27596967.781905476</v>
      </c>
      <c r="BJ40" s="187">
        <v>32164594.077401448</v>
      </c>
      <c r="BK40" s="187">
        <v>33348457.552596521</v>
      </c>
      <c r="BL40" s="187">
        <v>34280585.177562378</v>
      </c>
      <c r="BM40" s="187">
        <v>35003422.752745435</v>
      </c>
      <c r="BN40" s="187">
        <v>39180948.230700627</v>
      </c>
      <c r="BO40" s="187">
        <v>39940659.624911681</v>
      </c>
      <c r="BP40" s="187">
        <v>41334729.527317479</v>
      </c>
      <c r="BQ40" s="187">
        <v>41953387.952970937</v>
      </c>
      <c r="BR40" s="187">
        <v>42498490.588965401</v>
      </c>
      <c r="BS40" s="187">
        <v>45109574.195059679</v>
      </c>
      <c r="BT40" s="187">
        <v>46512420.520577759</v>
      </c>
      <c r="BU40" s="187">
        <v>47295297.110726237</v>
      </c>
      <c r="BV40" s="187">
        <v>50202770.406363681</v>
      </c>
      <c r="BW40" s="187">
        <v>51230191.768562108</v>
      </c>
      <c r="BX40" s="187">
        <v>52051706.752293766</v>
      </c>
      <c r="BY40" s="187">
        <v>53342648.875200637</v>
      </c>
    </row>
    <row r="41" spans="1:77" s="12" customFormat="1" ht="19.5" x14ac:dyDescent="0.6">
      <c r="A41" s="5"/>
      <c r="C41" s="21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</row>
    <row r="42" spans="1:77" s="12" customFormat="1" ht="19.5" x14ac:dyDescent="0.55000000000000004">
      <c r="A42" s="41" t="s">
        <v>105</v>
      </c>
      <c r="C42" s="2" t="s">
        <v>3</v>
      </c>
      <c r="D42" s="23">
        <v>2274356.3221427584</v>
      </c>
      <c r="E42" s="23">
        <v>2992626.4778222158</v>
      </c>
      <c r="F42" s="23">
        <v>3188851.4541468751</v>
      </c>
      <c r="G42" s="23">
        <v>3916712.5370701887</v>
      </c>
      <c r="H42" s="23">
        <v>4355857.5053515406</v>
      </c>
      <c r="I42" s="23">
        <v>4661504.7881816486</v>
      </c>
      <c r="J42" s="23">
        <v>5158270.2031560419</v>
      </c>
      <c r="K42" s="23">
        <v>4892201.4304409921</v>
      </c>
      <c r="L42" s="23">
        <v>4476743.7320451336</v>
      </c>
      <c r="M42" s="23">
        <v>4164428.4325501141</v>
      </c>
      <c r="N42" s="23">
        <v>3829633.2492709043</v>
      </c>
      <c r="O42" s="23">
        <v>3528136.0077033006</v>
      </c>
      <c r="P42" s="23">
        <v>3195708.8581389352</v>
      </c>
      <c r="Q42" s="23">
        <v>3790583.1822500001</v>
      </c>
      <c r="R42" s="23">
        <v>3788730.2474089731</v>
      </c>
      <c r="S42" s="23">
        <v>4571578.9606288038</v>
      </c>
      <c r="T42" s="23">
        <v>4879928.1155620962</v>
      </c>
      <c r="U42" s="23">
        <v>5710035.8121337639</v>
      </c>
      <c r="V42" s="23">
        <v>7060498.6576317959</v>
      </c>
      <c r="W42" s="23">
        <v>8819096.8098774962</v>
      </c>
      <c r="X42" s="23">
        <v>9451029.0252305511</v>
      </c>
      <c r="Y42" s="23">
        <v>11106814.373041559</v>
      </c>
      <c r="Z42" s="23">
        <v>13388767.083848346</v>
      </c>
      <c r="AA42" s="23">
        <v>14772292.589217037</v>
      </c>
      <c r="AB42" s="23">
        <v>15891031.413981877</v>
      </c>
      <c r="AC42" s="23">
        <v>18343337.65405824</v>
      </c>
      <c r="AD42" s="23">
        <v>19023360.584860653</v>
      </c>
      <c r="AE42" s="23">
        <v>20029261.659828927</v>
      </c>
      <c r="AF42" s="23">
        <v>19859900.554597944</v>
      </c>
      <c r="AG42" s="23">
        <v>19020693.840224519</v>
      </c>
      <c r="AH42" s="23">
        <v>17194014.49603672</v>
      </c>
      <c r="AI42" s="23">
        <v>16758248.23214085</v>
      </c>
      <c r="AJ42" s="23">
        <v>16183042.487751741</v>
      </c>
      <c r="AK42" s="23">
        <v>16098571.763892494</v>
      </c>
      <c r="AL42" s="23">
        <v>17351661.020714361</v>
      </c>
      <c r="AM42" s="23">
        <v>18704365.809130177</v>
      </c>
      <c r="AN42" s="23">
        <v>18625927.160341062</v>
      </c>
      <c r="AO42" s="23">
        <v>20278322.041788563</v>
      </c>
      <c r="AP42" s="23">
        <v>22165494.251627266</v>
      </c>
      <c r="AQ42" s="23">
        <v>24775317.325656407</v>
      </c>
      <c r="AR42" s="23">
        <v>24100611.13758231</v>
      </c>
      <c r="AS42" s="23">
        <v>25174452.544844184</v>
      </c>
      <c r="AT42" s="23">
        <v>26557427.522923529</v>
      </c>
      <c r="AU42" s="23">
        <v>26096517.878379092</v>
      </c>
      <c r="AV42" s="23">
        <v>25814425.927347016</v>
      </c>
      <c r="AW42" s="23">
        <v>25683832.481345259</v>
      </c>
      <c r="AX42" s="23">
        <v>25920341.516684078</v>
      </c>
      <c r="AY42" s="23">
        <v>26848208.513164029</v>
      </c>
      <c r="AZ42" s="23">
        <v>25385442.792061981</v>
      </c>
      <c r="BA42" s="23">
        <v>25726852.021998007</v>
      </c>
      <c r="BB42" s="187">
        <v>26634871.920035124</v>
      </c>
      <c r="BC42" s="187">
        <v>25924969.035336562</v>
      </c>
      <c r="BD42" s="187">
        <v>26077702.589334868</v>
      </c>
      <c r="BE42" s="187">
        <v>24871848.516698126</v>
      </c>
      <c r="BF42" s="187">
        <v>26994761.526962418</v>
      </c>
      <c r="BG42" s="187">
        <v>28088022.377300315</v>
      </c>
      <c r="BH42" s="187">
        <v>27348997.890457306</v>
      </c>
      <c r="BI42" s="187">
        <v>27909259.733287137</v>
      </c>
      <c r="BJ42" s="187">
        <v>34009970.268282853</v>
      </c>
      <c r="BK42" s="187">
        <v>31655814.156382315</v>
      </c>
      <c r="BL42" s="187">
        <v>29413666.344444163</v>
      </c>
      <c r="BM42" s="187">
        <v>29755692.155018475</v>
      </c>
      <c r="BN42" s="187">
        <v>33811338.579205662</v>
      </c>
      <c r="BO42" s="187">
        <v>32641435.824416038</v>
      </c>
      <c r="BP42" s="187">
        <v>31387654.890537836</v>
      </c>
      <c r="BQ42" s="187">
        <v>31152394.3009829</v>
      </c>
      <c r="BR42" s="187">
        <v>31559994.781942688</v>
      </c>
      <c r="BS42" s="187">
        <v>32823623.888790384</v>
      </c>
      <c r="BT42" s="187">
        <v>32271654.421950623</v>
      </c>
      <c r="BU42" s="187">
        <v>32904037.218728527</v>
      </c>
      <c r="BV42" s="187">
        <v>35285110.27163519</v>
      </c>
      <c r="BW42" s="187">
        <v>34675659.7617926</v>
      </c>
      <c r="BX42" s="187">
        <v>32814723.514433187</v>
      </c>
      <c r="BY42" s="187">
        <v>36389014.496478707</v>
      </c>
    </row>
    <row r="43" spans="1:77" s="12" customFormat="1" ht="19.5" x14ac:dyDescent="0.6">
      <c r="A43" s="5"/>
      <c r="C43" s="21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</row>
    <row r="44" spans="1:77" s="12" customFormat="1" ht="19.5" x14ac:dyDescent="0.6">
      <c r="A44" s="41" t="s">
        <v>106</v>
      </c>
      <c r="C44" s="2" t="s">
        <v>3</v>
      </c>
      <c r="D44" s="22">
        <v>4458733.6225685952</v>
      </c>
      <c r="E44" s="22">
        <v>3858782.7440432091</v>
      </c>
      <c r="F44" s="22">
        <v>3561905.9657818479</v>
      </c>
      <c r="G44" s="22">
        <v>3008147.3453289997</v>
      </c>
      <c r="H44" s="22">
        <v>2013630.2971936436</v>
      </c>
      <c r="I44" s="22">
        <v>1054512.2568622157</v>
      </c>
      <c r="J44" s="22">
        <v>229643.44909969997</v>
      </c>
      <c r="K44" s="22">
        <v>126791.47978767566</v>
      </c>
      <c r="L44" s="22">
        <v>617560.08680537716</v>
      </c>
      <c r="M44" s="22">
        <v>977075.27380321501</v>
      </c>
      <c r="N44" s="22">
        <v>1490570.8822496166</v>
      </c>
      <c r="O44" s="22">
        <v>1974516.8715717653</v>
      </c>
      <c r="P44" s="22">
        <v>2718929.729628325</v>
      </c>
      <c r="Q44" s="22">
        <v>2234990.8452184484</v>
      </c>
      <c r="R44" s="22">
        <v>2126581.6818176843</v>
      </c>
      <c r="S44" s="22">
        <v>658602.6218032809</v>
      </c>
      <c r="T44" s="22">
        <v>21131.285891383886</v>
      </c>
      <c r="U44" s="22">
        <v>-1180032.4045093516</v>
      </c>
      <c r="V44" s="22">
        <v>-2812523.4265063871</v>
      </c>
      <c r="W44" s="22">
        <v>-4711069.5730528133</v>
      </c>
      <c r="X44" s="22">
        <v>-5396217.0971622616</v>
      </c>
      <c r="Y44" s="22">
        <v>-7011985.2602850553</v>
      </c>
      <c r="Z44" s="22">
        <v>-9185654.1227974538</v>
      </c>
      <c r="AA44" s="22">
        <v>-10989031.975102581</v>
      </c>
      <c r="AB44" s="22">
        <v>-12262272.262055686</v>
      </c>
      <c r="AC44" s="22">
        <v>-14964490.153577419</v>
      </c>
      <c r="AD44" s="22">
        <v>-15572809.325539663</v>
      </c>
      <c r="AE44" s="22">
        <v>-16138247.985056061</v>
      </c>
      <c r="AF44" s="22">
        <v>-15547173.998412363</v>
      </c>
      <c r="AG44" s="22">
        <v>-14709725.206811674</v>
      </c>
      <c r="AH44" s="22">
        <v>-12905218.586212138</v>
      </c>
      <c r="AI44" s="22">
        <v>-11641443.58605849</v>
      </c>
      <c r="AJ44" s="22">
        <v>-10513571.068040509</v>
      </c>
      <c r="AK44" s="22">
        <v>-9687065.4458947908</v>
      </c>
      <c r="AL44" s="22">
        <v>-10155748.375995165</v>
      </c>
      <c r="AM44" s="22">
        <v>-9814953.2584014647</v>
      </c>
      <c r="AN44" s="22">
        <v>-8887374.5691230185</v>
      </c>
      <c r="AO44" s="22">
        <v>-9813607.5447982401</v>
      </c>
      <c r="AP44" s="22">
        <v>-10898632.593701281</v>
      </c>
      <c r="AQ44" s="22">
        <v>-12072950.425860144</v>
      </c>
      <c r="AR44" s="22">
        <v>-10558924.174941912</v>
      </c>
      <c r="AS44" s="22">
        <v>-11380431.418194903</v>
      </c>
      <c r="AT44" s="22">
        <v>-12081674.154718565</v>
      </c>
      <c r="AU44" s="22">
        <v>-11432973.291864814</v>
      </c>
      <c r="AV44" s="22">
        <v>-10047530.950960459</v>
      </c>
      <c r="AW44" s="22">
        <v>-10358326.857469324</v>
      </c>
      <c r="AX44" s="22">
        <v>-9742896.9312269613</v>
      </c>
      <c r="AY44" s="22">
        <v>-9680342.4783798791</v>
      </c>
      <c r="AZ44" s="22">
        <v>-7820792.1536607854</v>
      </c>
      <c r="BA44" s="22">
        <v>-8031904.3606881388</v>
      </c>
      <c r="BB44" s="188">
        <v>-7544281.4618230052</v>
      </c>
      <c r="BC44" s="188">
        <v>-6492498.8153435215</v>
      </c>
      <c r="BD44" s="188">
        <v>-4328481.9282789193</v>
      </c>
      <c r="BE44" s="188">
        <v>-4041318.973083809</v>
      </c>
      <c r="BF44" s="188">
        <v>-3084901.3551328965</v>
      </c>
      <c r="BG44" s="188">
        <v>-2961802.1116342321</v>
      </c>
      <c r="BH44" s="188">
        <v>-1078073.9739071093</v>
      </c>
      <c r="BI44" s="188">
        <v>-312291.951381661</v>
      </c>
      <c r="BJ44" s="188">
        <v>-1845376.190881405</v>
      </c>
      <c r="BK44" s="188">
        <v>1692643.3962142058</v>
      </c>
      <c r="BL44" s="188">
        <v>4866918.8331182152</v>
      </c>
      <c r="BM44" s="188">
        <v>5247730.5977269597</v>
      </c>
      <c r="BN44" s="188">
        <v>5369609.651494965</v>
      </c>
      <c r="BO44" s="188">
        <v>7299223.8004956432</v>
      </c>
      <c r="BP44" s="188">
        <v>9947074.6367796436</v>
      </c>
      <c r="BQ44" s="188">
        <v>10800993.651988037</v>
      </c>
      <c r="BR44" s="188">
        <v>10938495.807022713</v>
      </c>
      <c r="BS44" s="188">
        <v>12285950.306269296</v>
      </c>
      <c r="BT44" s="188">
        <v>14240766.098627135</v>
      </c>
      <c r="BU44" s="188">
        <v>14391259.89199771</v>
      </c>
      <c r="BV44" s="188">
        <v>14917660.134728491</v>
      </c>
      <c r="BW44" s="188">
        <v>16554532.006769508</v>
      </c>
      <c r="BX44" s="188">
        <v>19236983.237860579</v>
      </c>
      <c r="BY44" s="188">
        <v>16953634.37872193</v>
      </c>
    </row>
    <row r="45" spans="1:77" s="12" customFormat="1" x14ac:dyDescent="0.55000000000000004">
      <c r="A45" s="42"/>
      <c r="B45" s="34"/>
      <c r="C45" s="9"/>
      <c r="D45" s="10"/>
      <c r="E45" s="9"/>
      <c r="F45" s="9"/>
      <c r="G45" s="9"/>
      <c r="H45" s="9"/>
      <c r="I45" s="9"/>
      <c r="J45" s="9"/>
      <c r="K45" s="9"/>
      <c r="L45" s="9"/>
      <c r="M45" s="9"/>
      <c r="N45" s="9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9"/>
      <c r="AC45" s="43"/>
      <c r="AD45" s="43"/>
      <c r="AE45" s="43"/>
      <c r="AF45" s="9"/>
      <c r="AG45" s="43"/>
      <c r="AH45" s="43"/>
      <c r="AI45" s="43"/>
      <c r="AJ45" s="9"/>
      <c r="AK45" s="43"/>
      <c r="AL45" s="43"/>
      <c r="AM45" s="43"/>
      <c r="AN45" s="9"/>
      <c r="AO45" s="43"/>
      <c r="AP45" s="43"/>
      <c r="AQ45" s="43"/>
      <c r="AR45" s="9"/>
      <c r="AS45" s="9"/>
      <c r="AT45" s="9"/>
      <c r="AU45" s="9"/>
      <c r="AV45" s="44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</row>
    <row r="46" spans="1:77" s="12" customFormat="1" ht="13.5" customHeight="1" x14ac:dyDescent="0.55000000000000004">
      <c r="A46" s="45"/>
      <c r="B46" s="35"/>
      <c r="C46" s="21"/>
      <c r="D46" s="24"/>
      <c r="E46" s="5"/>
      <c r="F46" s="5"/>
      <c r="G46" s="5"/>
      <c r="H46" s="5"/>
      <c r="I46" s="5"/>
      <c r="J46" s="5"/>
      <c r="K46" s="5"/>
      <c r="L46" s="5"/>
      <c r="M46" s="5"/>
      <c r="N46" s="5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5"/>
      <c r="AC46" s="36"/>
      <c r="AD46" s="36"/>
      <c r="AE46" s="36"/>
      <c r="AF46" s="5"/>
      <c r="AG46" s="36"/>
      <c r="AH46" s="36"/>
      <c r="AI46" s="36"/>
      <c r="AJ46" s="5"/>
      <c r="AK46" s="36"/>
      <c r="AL46" s="36"/>
      <c r="AM46" s="36"/>
      <c r="AN46" s="5"/>
      <c r="AO46" s="36"/>
      <c r="AP46" s="36"/>
      <c r="AQ46" s="36"/>
      <c r="AR46" s="5"/>
      <c r="AS46" s="5"/>
      <c r="AT46" s="5"/>
      <c r="AU46" s="5"/>
      <c r="AV46" s="23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</row>
    <row r="47" spans="1:77" s="12" customFormat="1" ht="23.25" x14ac:dyDescent="0.7">
      <c r="A47" s="85" t="s">
        <v>26</v>
      </c>
      <c r="B47" s="35"/>
      <c r="C47" s="21"/>
      <c r="D47" s="24"/>
      <c r="E47" s="5"/>
      <c r="F47" s="5"/>
      <c r="G47" s="5"/>
      <c r="H47" s="5"/>
      <c r="I47" s="5"/>
      <c r="J47" s="5"/>
      <c r="K47" s="5"/>
      <c r="L47" s="5"/>
      <c r="M47" s="5"/>
      <c r="N47" s="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5"/>
      <c r="AC47" s="36"/>
      <c r="AD47" s="36"/>
      <c r="AE47" s="36"/>
      <c r="AF47" s="5"/>
      <c r="AG47" s="36"/>
      <c r="AH47" s="36"/>
      <c r="AI47" s="36"/>
      <c r="AJ47" s="5"/>
      <c r="AK47" s="36"/>
      <c r="AL47" s="36"/>
      <c r="AM47" s="36"/>
      <c r="AN47" s="5"/>
      <c r="AO47" s="36"/>
      <c r="AP47" s="36"/>
      <c r="AQ47" s="36"/>
      <c r="AR47" s="5"/>
      <c r="AS47" s="5"/>
      <c r="AT47" s="5"/>
      <c r="AU47" s="5"/>
      <c r="AV47" s="23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</row>
    <row r="48" spans="1:77" s="12" customFormat="1" ht="13.5" customHeight="1" x14ac:dyDescent="0.55000000000000004">
      <c r="A48" s="45"/>
      <c r="B48" s="35"/>
      <c r="C48" s="21"/>
      <c r="D48" s="24"/>
      <c r="E48" s="5"/>
      <c r="F48" s="5"/>
      <c r="G48" s="5"/>
      <c r="H48" s="5"/>
      <c r="I48" s="5"/>
      <c r="J48" s="5"/>
      <c r="K48" s="5"/>
      <c r="L48" s="5"/>
      <c r="M48" s="5"/>
      <c r="N48" s="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5"/>
      <c r="AC48" s="36"/>
      <c r="AD48" s="36"/>
      <c r="AE48" s="36"/>
      <c r="AF48" s="5"/>
      <c r="AG48" s="36"/>
      <c r="AH48" s="36"/>
      <c r="AI48" s="36"/>
      <c r="AJ48" s="5"/>
      <c r="AK48" s="36"/>
      <c r="AL48" s="36"/>
      <c r="AM48" s="36"/>
      <c r="AN48" s="5"/>
      <c r="AO48" s="36"/>
      <c r="AP48" s="36"/>
      <c r="AQ48" s="36"/>
      <c r="AR48" s="5"/>
      <c r="AS48" s="5"/>
      <c r="AT48" s="5"/>
      <c r="AU48" s="5"/>
      <c r="AV48" s="23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</row>
    <row r="49" spans="1:77" s="12" customFormat="1" ht="7.5" customHeight="1" x14ac:dyDescent="0.6">
      <c r="A49" s="46"/>
      <c r="B49" s="37"/>
      <c r="C49" s="38"/>
      <c r="D49" s="39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38"/>
      <c r="AC49" s="47"/>
      <c r="AD49" s="47"/>
      <c r="AE49" s="47"/>
      <c r="AF49" s="38"/>
      <c r="AG49" s="47"/>
      <c r="AH49" s="47"/>
      <c r="AI49" s="47"/>
      <c r="AJ49" s="38"/>
      <c r="AK49" s="47"/>
      <c r="AL49" s="47"/>
      <c r="AM49" s="47"/>
      <c r="AN49" s="38"/>
      <c r="AO49" s="47"/>
      <c r="AP49" s="47"/>
      <c r="AQ49" s="47"/>
      <c r="AR49" s="38"/>
      <c r="AS49" s="38"/>
      <c r="AT49" s="38"/>
      <c r="AU49" s="38"/>
      <c r="AV49" s="48"/>
      <c r="AW49" s="38"/>
      <c r="AX49" s="38"/>
      <c r="AY49" s="38"/>
      <c r="AZ49" s="38"/>
      <c r="BA49" s="38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</row>
    <row r="50" spans="1:77" s="12" customFormat="1" ht="16.5" customHeight="1" x14ac:dyDescent="0.6">
      <c r="A50" s="41" t="s">
        <v>27</v>
      </c>
      <c r="C50" s="2" t="s">
        <v>3</v>
      </c>
      <c r="D50" s="22">
        <v>-1796024.2128776973</v>
      </c>
      <c r="E50" s="22">
        <v>-1733782.7398271188</v>
      </c>
      <c r="F50" s="22">
        <v>-1115018.3923158254</v>
      </c>
      <c r="G50" s="22">
        <v>-1470627.2448061593</v>
      </c>
      <c r="H50" s="22">
        <v>-1306918.5391037576</v>
      </c>
      <c r="I50" s="22">
        <v>-991541.99449626543</v>
      </c>
      <c r="J50" s="22">
        <v>-793952.52391080372</v>
      </c>
      <c r="K50" s="22">
        <v>-446483.93850266002</v>
      </c>
      <c r="L50" s="22">
        <v>12270.125679278746</v>
      </c>
      <c r="M50" s="22">
        <v>407932.15435257647</v>
      </c>
      <c r="N50" s="22">
        <v>1195125.2919384167</v>
      </c>
      <c r="O50" s="22">
        <v>1783644.2855600426</v>
      </c>
      <c r="P50" s="22">
        <v>736153.26160377357</v>
      </c>
      <c r="Q50" s="22">
        <v>1114370.6784621077</v>
      </c>
      <c r="R50" s="22">
        <v>313533.71303063817</v>
      </c>
      <c r="S50" s="22">
        <v>424992.89809221867</v>
      </c>
      <c r="T50" s="22">
        <v>-81176.276032004505</v>
      </c>
      <c r="U50" s="22">
        <v>8505.2706567645073</v>
      </c>
      <c r="V50" s="22">
        <v>115967.11456029117</v>
      </c>
      <c r="W50" s="22">
        <v>62194.702813542448</v>
      </c>
      <c r="X50" s="22">
        <v>42336.186736752279</v>
      </c>
      <c r="Y50" s="22">
        <v>67986.717537198681</v>
      </c>
      <c r="Z50" s="22">
        <v>6104.1581248892471</v>
      </c>
      <c r="AA50" s="22">
        <v>-60699.311867720913</v>
      </c>
      <c r="AB50" s="22">
        <v>-111403.19684802089</v>
      </c>
      <c r="AC50" s="22">
        <v>-268066.08381610969</v>
      </c>
      <c r="AD50" s="22">
        <v>-17642.960977176204</v>
      </c>
      <c r="AE50" s="22">
        <v>74946.66243789997</v>
      </c>
      <c r="AF50" s="22">
        <v>301770.88933466282</v>
      </c>
      <c r="AG50" s="22">
        <v>162346.58980001137</v>
      </c>
      <c r="AH50" s="22">
        <v>6910.9235787177458</v>
      </c>
      <c r="AI50" s="22">
        <v>49071.439067024738</v>
      </c>
      <c r="AJ50" s="22">
        <v>-50248.151224932633</v>
      </c>
      <c r="AK50" s="22">
        <v>0</v>
      </c>
      <c r="AL50" s="22">
        <v>41638.842127950862</v>
      </c>
      <c r="AM50" s="22">
        <v>-144596.4855585359</v>
      </c>
      <c r="AN50" s="22">
        <v>-203538.49902345613</v>
      </c>
      <c r="AO50" s="22">
        <v>-154376.92371487431</v>
      </c>
      <c r="AP50" s="22">
        <v>-191019.04003728554</v>
      </c>
      <c r="AQ50" s="22">
        <v>-49419.907389724627</v>
      </c>
      <c r="AR50" s="22">
        <v>-21481.556512948126</v>
      </c>
      <c r="AS50" s="22">
        <v>-137440.46417522803</v>
      </c>
      <c r="AT50" s="22">
        <v>-62280.76236656867</v>
      </c>
      <c r="AU50" s="22">
        <v>-208789.2041081395</v>
      </c>
      <c r="AV50" s="22">
        <v>-249276.53542842902</v>
      </c>
      <c r="AW50" s="22">
        <v>-234592.8168629352</v>
      </c>
      <c r="AX50" s="22">
        <v>-97602.325248640031</v>
      </c>
      <c r="AY50" s="22">
        <v>-100904.97669686377</v>
      </c>
      <c r="AZ50" s="22">
        <v>-10955.757956396788</v>
      </c>
      <c r="BA50" s="22">
        <v>104176.02971045673</v>
      </c>
      <c r="BB50" s="190">
        <v>104914.65505228564</v>
      </c>
      <c r="BC50" s="190">
        <v>322250.88539787754</v>
      </c>
      <c r="BD50" s="190">
        <v>472690.6744655706</v>
      </c>
      <c r="BE50" s="190">
        <v>571171.73231159523</v>
      </c>
      <c r="BF50" s="190">
        <v>783572.35477546975</v>
      </c>
      <c r="BG50" s="283">
        <v>1292799.1258973889</v>
      </c>
      <c r="BH50" s="283">
        <v>1289265.669555746</v>
      </c>
      <c r="BI50" s="283">
        <v>1411991.2245917656</v>
      </c>
      <c r="BJ50" s="283">
        <v>1287516.663607087</v>
      </c>
      <c r="BK50" s="283">
        <v>1283885.7141032331</v>
      </c>
      <c r="BL50" s="283">
        <v>1329615.962759316</v>
      </c>
      <c r="BM50" s="283">
        <v>-4978561.0152168162</v>
      </c>
      <c r="BN50" s="283">
        <v>1610018.5263155028</v>
      </c>
      <c r="BO50" s="283">
        <v>1330318.3000417426</v>
      </c>
      <c r="BP50" s="283">
        <v>1076185.4222373217</v>
      </c>
      <c r="BQ50" s="283">
        <v>1137357.49152188</v>
      </c>
      <c r="BR50" s="283">
        <v>1703017.4070313424</v>
      </c>
      <c r="BS50" s="283">
        <v>1896877.8858930245</v>
      </c>
      <c r="BT50" s="283">
        <v>2358039.0483263433</v>
      </c>
      <c r="BU50" s="283">
        <v>2028043.1171189025</v>
      </c>
      <c r="BV50" s="283">
        <v>2214038.1063392013</v>
      </c>
      <c r="BW50" s="283">
        <v>3017496.1961853579</v>
      </c>
      <c r="BX50" s="283">
        <v>3341462.4318771437</v>
      </c>
      <c r="BY50" s="283">
        <v>5916947.4080486372</v>
      </c>
    </row>
    <row r="51" spans="1:77" s="12" customFormat="1" ht="7.5" customHeight="1" x14ac:dyDescent="0.6">
      <c r="A51" s="41"/>
      <c r="C51" s="21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90"/>
      <c r="BC51" s="190"/>
      <c r="BD51" s="190"/>
      <c r="BE51" s="190"/>
      <c r="BF51" s="190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</row>
    <row r="52" spans="1:77" s="12" customFormat="1" ht="16.5" customHeight="1" x14ac:dyDescent="0.6">
      <c r="A52" s="41" t="s">
        <v>28</v>
      </c>
      <c r="C52" s="2" t="s">
        <v>3</v>
      </c>
      <c r="D52" s="22">
        <v>-309736.93800577894</v>
      </c>
      <c r="E52" s="22">
        <v>-362166.03371322388</v>
      </c>
      <c r="F52" s="22">
        <v>-242154.40622573113</v>
      </c>
      <c r="G52" s="22">
        <v>-400378.28761251364</v>
      </c>
      <c r="H52" s="22">
        <v>-434540.15102299023</v>
      </c>
      <c r="I52" s="22">
        <v>-403883.01730164886</v>
      </c>
      <c r="J52" s="22">
        <v>-409313.43304789066</v>
      </c>
      <c r="K52" s="22">
        <v>-215813.61747241206</v>
      </c>
      <c r="L52" s="22">
        <v>3779.2072548670694</v>
      </c>
      <c r="M52" s="22">
        <v>88593.119193885941</v>
      </c>
      <c r="N52" s="22">
        <v>155530.47368609579</v>
      </c>
      <c r="O52" s="22">
        <v>86912.003396699205</v>
      </c>
      <c r="P52" s="22">
        <v>22209.244701065123</v>
      </c>
      <c r="Q52" s="22">
        <v>64227.800300000235</v>
      </c>
      <c r="R52" s="22">
        <v>29884.10240102699</v>
      </c>
      <c r="S52" s="22">
        <v>60895.45285119582</v>
      </c>
      <c r="T52" s="22">
        <v>-23155.241912095807</v>
      </c>
      <c r="U52" s="22">
        <v>4545.9914172356948</v>
      </c>
      <c r="V52" s="22">
        <v>123295.67873797193</v>
      </c>
      <c r="W52" s="22">
        <v>92246.415855176747</v>
      </c>
      <c r="X52" s="22">
        <v>84467.612092547119</v>
      </c>
      <c r="Y52" s="22">
        <v>168322.043376863</v>
      </c>
      <c r="Z52" s="22">
        <v>18916.144108407199</v>
      </c>
      <c r="AA52" s="22">
        <v>-262921.66041770577</v>
      </c>
      <c r="AB52" s="22">
        <v>-647949.23376161791</v>
      </c>
      <c r="AC52" s="22">
        <v>-2202340.279156005</v>
      </c>
      <c r="AD52" s="22">
        <v>-167000.18060483783</v>
      </c>
      <c r="AE52" s="22">
        <v>716857.95778669417</v>
      </c>
      <c r="AF52" s="22">
        <v>2838049.9572088644</v>
      </c>
      <c r="AG52" s="22">
        <v>1470422.7649361864</v>
      </c>
      <c r="AH52" s="22">
        <v>63822.671587530524</v>
      </c>
      <c r="AI52" s="22">
        <v>410278.4556340985</v>
      </c>
      <c r="AJ52" s="22">
        <v>-389913.14393210411</v>
      </c>
      <c r="AK52" s="22">
        <v>0</v>
      </c>
      <c r="AL52" s="22">
        <v>342775.75521917269</v>
      </c>
      <c r="AM52" s="22">
        <v>-896571.86581246182</v>
      </c>
      <c r="AN52" s="22">
        <v>-1292019.0939607993</v>
      </c>
      <c r="AO52" s="22">
        <v>-1034115.1443641484</v>
      </c>
      <c r="AP52" s="22">
        <v>-1382531.9231783599</v>
      </c>
      <c r="AQ52" s="22">
        <v>-321216.84226788953</v>
      </c>
      <c r="AR52" s="22">
        <v>-134855.68515147269</v>
      </c>
      <c r="AS52" s="22">
        <v>-1028316.7369497009</v>
      </c>
      <c r="AT52" s="22">
        <v>-473476.41437078267</v>
      </c>
      <c r="AU52" s="22">
        <v>-1604388.1464303769</v>
      </c>
      <c r="AV52" s="22">
        <v>-1496598.9404857978</v>
      </c>
      <c r="AW52" s="22">
        <v>-1681617.3540524021</v>
      </c>
      <c r="AX52" s="22">
        <v>-656454.46235878393</v>
      </c>
      <c r="AY52" s="22">
        <v>-703571.95432464033</v>
      </c>
      <c r="AZ52" s="22">
        <v>-78766.797722000629</v>
      </c>
      <c r="BA52" s="22">
        <v>778420.89812156558</v>
      </c>
      <c r="BB52" s="190">
        <v>792045.63377292454</v>
      </c>
      <c r="BC52" s="190">
        <v>2397720.7013791427</v>
      </c>
      <c r="BD52" s="190">
        <v>2608020.6509612724</v>
      </c>
      <c r="BE52" s="190">
        <v>3115649.1511955373</v>
      </c>
      <c r="BF52" s="190">
        <v>3532716.5654432401</v>
      </c>
      <c r="BG52" s="283">
        <v>5763172.5667398274</v>
      </c>
      <c r="BH52" s="283">
        <v>5698938.481606584</v>
      </c>
      <c r="BI52" s="283">
        <v>4711064.3478219621</v>
      </c>
      <c r="BJ52" s="283">
        <v>4771308.4924159274</v>
      </c>
      <c r="BK52" s="283">
        <v>4670329.5477645025</v>
      </c>
      <c r="BL52" s="283">
        <v>4601857.6606197879</v>
      </c>
      <c r="BM52" s="283">
        <v>-17429765.843121417</v>
      </c>
      <c r="BN52" s="283">
        <v>4882521.6501828134</v>
      </c>
      <c r="BO52" s="283">
        <v>3949061.4305228628</v>
      </c>
      <c r="BP52" s="283">
        <v>3094779.9794688672</v>
      </c>
      <c r="BQ52" s="283">
        <v>2790513.5226025954</v>
      </c>
      <c r="BR52" s="283">
        <v>4050503.0106338635</v>
      </c>
      <c r="BS52" s="283">
        <v>4466749.9949703217</v>
      </c>
      <c r="BT52" s="283">
        <v>5725658.8462883011</v>
      </c>
      <c r="BU52" s="283">
        <v>5275841.9877635837</v>
      </c>
      <c r="BV52" s="283">
        <v>5373315.1844569445</v>
      </c>
      <c r="BW52" s="283">
        <v>6852408.6974293143</v>
      </c>
      <c r="BX52" s="283">
        <v>6949251.6388028674</v>
      </c>
      <c r="BY52" s="283">
        <v>12185972.629626282</v>
      </c>
    </row>
    <row r="53" spans="1:77" s="12" customFormat="1" ht="7.5" customHeight="1" x14ac:dyDescent="0.6">
      <c r="A53" s="41"/>
      <c r="C53" s="21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90"/>
      <c r="BC53" s="190"/>
      <c r="BD53" s="190"/>
      <c r="BE53" s="190"/>
      <c r="BF53" s="190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</row>
    <row r="54" spans="1:77" s="6" customFormat="1" ht="16.5" customHeight="1" x14ac:dyDescent="0.6">
      <c r="A54" s="41" t="s">
        <v>29</v>
      </c>
      <c r="B54" s="49"/>
      <c r="C54" s="2" t="s">
        <v>3</v>
      </c>
      <c r="D54" s="22">
        <v>-1486287.2748719184</v>
      </c>
      <c r="E54" s="22">
        <v>-1371616.7061138949</v>
      </c>
      <c r="F54" s="22">
        <v>-872863.98609009432</v>
      </c>
      <c r="G54" s="22">
        <v>-1070248.9571936456</v>
      </c>
      <c r="H54" s="22">
        <v>-872378.38808076736</v>
      </c>
      <c r="I54" s="22">
        <v>-587658.97719461657</v>
      </c>
      <c r="J54" s="22">
        <v>-384639.09086291306</v>
      </c>
      <c r="K54" s="22">
        <v>-230670.32103024796</v>
      </c>
      <c r="L54" s="22">
        <v>8490.9184244116768</v>
      </c>
      <c r="M54" s="22">
        <v>319339.03515869053</v>
      </c>
      <c r="N54" s="22">
        <v>1039594.8182523209</v>
      </c>
      <c r="O54" s="22">
        <v>1696732.2821633434</v>
      </c>
      <c r="P54" s="22">
        <v>713944.01690270845</v>
      </c>
      <c r="Q54" s="22">
        <v>1050142.8781621074</v>
      </c>
      <c r="R54" s="22">
        <v>283649.61062961118</v>
      </c>
      <c r="S54" s="22">
        <v>364097.44524102286</v>
      </c>
      <c r="T54" s="22">
        <v>-58021.034119908698</v>
      </c>
      <c r="U54" s="22">
        <v>3959.2792395288125</v>
      </c>
      <c r="V54" s="22">
        <v>-7328.5641776807606</v>
      </c>
      <c r="W54" s="22">
        <v>-30051.713041634299</v>
      </c>
      <c r="X54" s="22">
        <v>-42131.42535579484</v>
      </c>
      <c r="Y54" s="22">
        <v>-100335.32583966386</v>
      </c>
      <c r="Z54" s="22">
        <v>-12811.985983518884</v>
      </c>
      <c r="AA54" s="22">
        <v>202222.34854998626</v>
      </c>
      <c r="AB54" s="22">
        <v>536546.03691359796</v>
      </c>
      <c r="AC54" s="22">
        <v>1934274.1953398958</v>
      </c>
      <c r="AD54" s="22">
        <v>149357.21962766163</v>
      </c>
      <c r="AE54" s="22">
        <v>-641911.29534879327</v>
      </c>
      <c r="AF54" s="22">
        <v>-2536279.0678742006</v>
      </c>
      <c r="AG54" s="22">
        <v>-1308076.175136175</v>
      </c>
      <c r="AH54" s="22">
        <v>-56911.748008811846</v>
      </c>
      <c r="AI54" s="22">
        <v>-361207.01656707376</v>
      </c>
      <c r="AJ54" s="22">
        <v>339664.99270717241</v>
      </c>
      <c r="AK54" s="22">
        <v>0</v>
      </c>
      <c r="AL54" s="22">
        <v>-301136.91309122182</v>
      </c>
      <c r="AM54" s="22">
        <v>751975.38025392592</v>
      </c>
      <c r="AN54" s="22">
        <v>1088480.5949373432</v>
      </c>
      <c r="AO54" s="22">
        <v>879738.22064927407</v>
      </c>
      <c r="AP54" s="22">
        <v>1191512.8831410743</v>
      </c>
      <c r="AQ54" s="22">
        <v>271796.93487814441</v>
      </c>
      <c r="AR54" s="22">
        <v>113374.12863851152</v>
      </c>
      <c r="AS54" s="22">
        <v>890876.27277447283</v>
      </c>
      <c r="AT54" s="22">
        <v>411195.652004214</v>
      </c>
      <c r="AU54" s="22">
        <v>1395598.9423222374</v>
      </c>
      <c r="AV54" s="22">
        <v>1247322.4050573688</v>
      </c>
      <c r="AW54" s="22">
        <v>1447024.5371894669</v>
      </c>
      <c r="AX54" s="22">
        <v>557452.1371101439</v>
      </c>
      <c r="AY54" s="22">
        <v>602666.97762777656</v>
      </c>
      <c r="AZ54" s="22">
        <v>67811.03976560384</v>
      </c>
      <c r="BA54" s="22">
        <v>-674244.86841110885</v>
      </c>
      <c r="BB54" s="190">
        <v>-687130.9787206389</v>
      </c>
      <c r="BC54" s="190">
        <v>-2075469.8159812652</v>
      </c>
      <c r="BD54" s="190">
        <v>-2135329.9764957018</v>
      </c>
      <c r="BE54" s="190">
        <v>-2544477.4188839421</v>
      </c>
      <c r="BF54" s="190">
        <v>-2749144.2106677704</v>
      </c>
      <c r="BG54" s="283">
        <v>-4470373.4408424385</v>
      </c>
      <c r="BH54" s="283">
        <v>-4409672.812050838</v>
      </c>
      <c r="BI54" s="283">
        <v>-3299073.1232301965</v>
      </c>
      <c r="BJ54" s="283">
        <v>-3483791.8288088404</v>
      </c>
      <c r="BK54" s="283">
        <v>-3386443.8336612694</v>
      </c>
      <c r="BL54" s="283">
        <v>-3272241.6978604719</v>
      </c>
      <c r="BM54" s="283">
        <v>12451204.827904601</v>
      </c>
      <c r="BN54" s="283">
        <v>-3272503.1238673106</v>
      </c>
      <c r="BO54" s="283">
        <v>-2618743.1304811202</v>
      </c>
      <c r="BP54" s="283">
        <v>-2018594.5572315454</v>
      </c>
      <c r="BQ54" s="283">
        <v>-1653156.0310807154</v>
      </c>
      <c r="BR54" s="283">
        <v>-2347485.6036025211</v>
      </c>
      <c r="BS54" s="283">
        <v>-2569872.1090772972</v>
      </c>
      <c r="BT54" s="283">
        <v>-3367619.7979619578</v>
      </c>
      <c r="BU54" s="283">
        <v>-3247798.8706446812</v>
      </c>
      <c r="BV54" s="283">
        <v>-3159277.0781177431</v>
      </c>
      <c r="BW54" s="283">
        <v>-3834912.5012439564</v>
      </c>
      <c r="BX54" s="283">
        <v>-3607789.2069257237</v>
      </c>
      <c r="BY54" s="283">
        <v>-6269025.2215776443</v>
      </c>
    </row>
    <row r="55" spans="1:77" s="6" customFormat="1" ht="7.5" customHeight="1" x14ac:dyDescent="0.55000000000000004">
      <c r="A55" s="42"/>
      <c r="B55" s="50"/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51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</row>
    <row r="56" spans="1:77" s="6" customFormat="1" x14ac:dyDescent="0.55000000000000004">
      <c r="A56" s="45"/>
      <c r="B56" s="49"/>
      <c r="C56" s="1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35"/>
      <c r="AH56" s="171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2"/>
      <c r="AU56" s="12"/>
      <c r="AV56" s="12"/>
      <c r="AW56" s="12"/>
      <c r="AX56" s="12"/>
      <c r="BB56" s="166"/>
      <c r="BC56" s="166"/>
      <c r="BX56" s="315"/>
      <c r="BY56" s="315" t="s">
        <v>118</v>
      </c>
    </row>
    <row r="57" spans="1:77" s="6" customFormat="1" x14ac:dyDescent="0.55000000000000004">
      <c r="A57" s="45"/>
      <c r="B57" s="49"/>
      <c r="C57" s="1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35"/>
      <c r="AH57" s="171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2"/>
      <c r="AU57" s="12"/>
      <c r="AV57" s="12"/>
      <c r="AW57" s="12"/>
      <c r="AX57" s="12"/>
      <c r="BX57" s="315"/>
      <c r="BY57" s="315" t="s">
        <v>107</v>
      </c>
    </row>
    <row r="58" spans="1:77" s="6" customFormat="1" x14ac:dyDescent="0.55000000000000004">
      <c r="A58" s="45"/>
      <c r="B58" s="49"/>
      <c r="C58" s="1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35"/>
      <c r="AH58" s="171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2"/>
      <c r="AU58" s="12"/>
      <c r="AV58" s="12"/>
      <c r="AW58" s="12"/>
      <c r="AX58" s="12"/>
      <c r="BX58" s="315"/>
      <c r="BY58" s="315" t="s">
        <v>108</v>
      </c>
    </row>
    <row r="59" spans="1:77" s="6" customFormat="1" x14ac:dyDescent="0.55000000000000004">
      <c r="A59" s="45"/>
      <c r="B59" s="49"/>
      <c r="C59" s="1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35"/>
      <c r="AI59" s="173"/>
      <c r="AJ59" s="173"/>
      <c r="AK59" s="173"/>
      <c r="AL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BX59" s="315"/>
      <c r="BY59" s="315" t="s">
        <v>109</v>
      </c>
    </row>
    <row r="60" spans="1:77" s="6" customFormat="1" x14ac:dyDescent="0.55000000000000004">
      <c r="A60" s="45"/>
      <c r="B60" s="49"/>
      <c r="C60" s="1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35"/>
      <c r="AH60" s="171"/>
      <c r="AI60" s="164"/>
      <c r="AJ60" s="164"/>
      <c r="AK60" s="164"/>
      <c r="AL60" s="164"/>
      <c r="AM60" s="164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BX60" s="315"/>
      <c r="BY60" s="315" t="s">
        <v>110</v>
      </c>
    </row>
    <row r="61" spans="1:77" s="6" customFormat="1" x14ac:dyDescent="0.55000000000000004">
      <c r="A61" s="45"/>
      <c r="B61" s="49"/>
      <c r="C61" s="1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H61" s="173"/>
      <c r="AI61" s="173"/>
      <c r="AJ61" s="173"/>
      <c r="AK61" s="173"/>
      <c r="AL61" s="173"/>
      <c r="AM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BX61" s="315"/>
      <c r="BY61" s="315" t="s">
        <v>111</v>
      </c>
    </row>
    <row r="62" spans="1:77" s="6" customFormat="1" x14ac:dyDescent="0.55000000000000004">
      <c r="A62" s="45"/>
      <c r="B62" s="49"/>
      <c r="C62" s="1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35"/>
      <c r="AH62" s="171"/>
      <c r="AI62" s="164"/>
      <c r="AJ62" s="164"/>
      <c r="AK62" s="164"/>
      <c r="AL62" s="164"/>
      <c r="AM62" s="164"/>
      <c r="AN62" s="164"/>
      <c r="AP62" s="173"/>
      <c r="AQ62" s="173"/>
      <c r="AR62" s="173"/>
      <c r="AS62" s="173"/>
      <c r="AU62" s="173"/>
      <c r="AV62" s="173"/>
      <c r="AW62" s="173"/>
      <c r="AX62" s="173"/>
      <c r="AY62" s="173"/>
      <c r="BX62" s="315"/>
      <c r="BY62" s="315" t="s">
        <v>114</v>
      </c>
    </row>
    <row r="63" spans="1:77" s="6" customFormat="1" x14ac:dyDescent="0.55000000000000004">
      <c r="A63" s="45"/>
      <c r="B63" s="49"/>
      <c r="C63" s="1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35"/>
      <c r="AH63" s="35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72"/>
      <c r="AU63" s="172"/>
      <c r="AV63" s="172"/>
      <c r="AW63" s="172"/>
      <c r="AX63" s="172"/>
      <c r="BX63" s="315"/>
      <c r="BY63" s="315" t="s">
        <v>112</v>
      </c>
    </row>
    <row r="64" spans="1:77" s="6" customFormat="1" x14ac:dyDescent="0.55000000000000004">
      <c r="A64" s="45"/>
      <c r="B64" s="49"/>
      <c r="C64" s="1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5"/>
      <c r="Q64" s="5"/>
      <c r="R64" s="5"/>
      <c r="S64" s="5"/>
      <c r="BE64" s="277"/>
    </row>
    <row r="65" spans="1:77" s="6" customFormat="1" ht="20.65" x14ac:dyDescent="0.55000000000000004">
      <c r="A65" s="45"/>
      <c r="B65" s="270"/>
      <c r="C65" s="19"/>
      <c r="D65" s="13"/>
      <c r="E65" s="13"/>
      <c r="F65" s="13"/>
      <c r="G65" s="13"/>
      <c r="H65" s="13"/>
      <c r="I65" s="13"/>
      <c r="J65" s="13"/>
      <c r="K65" s="13"/>
      <c r="L65" s="10"/>
      <c r="M65" s="10"/>
      <c r="N65" s="10"/>
      <c r="O65" s="10"/>
      <c r="P65" s="9"/>
      <c r="Q65" s="9"/>
      <c r="R65" s="9"/>
      <c r="S65" s="9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3"/>
      <c r="BC65" s="273"/>
      <c r="BD65" s="273"/>
      <c r="BE65" s="277"/>
      <c r="BO65" s="86"/>
    </row>
    <row r="66" spans="1:77" s="260" customFormat="1" ht="20.65" x14ac:dyDescent="0.45">
      <c r="A66" s="256"/>
      <c r="B66" s="257" t="s">
        <v>117</v>
      </c>
      <c r="C66" s="258"/>
      <c r="D66" s="259">
        <v>13212666.6665191</v>
      </c>
      <c r="E66" s="259">
        <v>16665745.886324901</v>
      </c>
      <c r="F66" s="259">
        <v>19924680.966010801</v>
      </c>
      <c r="G66" s="259">
        <v>23953800.140815299</v>
      </c>
      <c r="H66" s="259">
        <v>29141591.313150302</v>
      </c>
      <c r="I66" s="259">
        <v>32173374.4398016</v>
      </c>
      <c r="J66" s="259">
        <v>35621374.458411701</v>
      </c>
      <c r="K66" s="259">
        <v>37549275.3382245</v>
      </c>
      <c r="L66" s="271">
        <v>38246923.164208896</v>
      </c>
      <c r="M66" s="271">
        <v>42005194.286644906</v>
      </c>
      <c r="N66" s="271">
        <v>45067992.919380002</v>
      </c>
      <c r="O66" s="271">
        <v>48044478.8701199</v>
      </c>
      <c r="P66" s="271">
        <v>52299888.133072101</v>
      </c>
      <c r="Q66" s="271">
        <v>55651236.138532504</v>
      </c>
      <c r="R66" s="271">
        <v>60471710.758510605</v>
      </c>
      <c r="S66" s="271">
        <v>64588006.474388801</v>
      </c>
      <c r="T66" s="182">
        <v>68831705.427037105</v>
      </c>
      <c r="U66" s="182">
        <v>71870335.913594693</v>
      </c>
      <c r="V66" s="182">
        <v>75774344.936797008</v>
      </c>
      <c r="W66" s="182">
        <v>79138041.312268496</v>
      </c>
      <c r="X66" s="182">
        <v>82080219.853929892</v>
      </c>
      <c r="Y66" s="182">
        <v>84830685.671991393</v>
      </c>
      <c r="Z66" s="182">
        <v>86890347.519307688</v>
      </c>
      <c r="AA66" s="182">
        <v>88479075.983352587</v>
      </c>
      <c r="AB66" s="182">
        <v>90702903.280005991</v>
      </c>
      <c r="AC66" s="182">
        <v>92726352.674929991</v>
      </c>
      <c r="AD66" s="182">
        <v>93876319.715790391</v>
      </c>
      <c r="AE66" s="182">
        <v>94150821.458289891</v>
      </c>
      <c r="AF66" s="182">
        <v>93854108.404159799</v>
      </c>
      <c r="AG66" s="182">
        <v>92846160.350056008</v>
      </c>
      <c r="AH66" s="182">
        <v>92491416.592774808</v>
      </c>
      <c r="AI66" s="182">
        <v>93754461.246902496</v>
      </c>
      <c r="AJ66" s="182">
        <v>96686356.858733013</v>
      </c>
      <c r="AK66" s="182">
        <v>99352962.295695901</v>
      </c>
      <c r="AL66" s="182">
        <v>102754075.7335521</v>
      </c>
      <c r="AM66" s="182">
        <v>107144145.952977</v>
      </c>
      <c r="AN66" s="182">
        <v>111508610.6800268</v>
      </c>
      <c r="AO66" s="182">
        <v>115750821.8589386</v>
      </c>
      <c r="AP66" s="182">
        <v>118860132.22806479</v>
      </c>
      <c r="AQ66" s="182">
        <v>120316239.99375589</v>
      </c>
      <c r="AR66" s="182">
        <v>122006090.3549365</v>
      </c>
      <c r="AS66" s="182">
        <v>123787285.46842591</v>
      </c>
      <c r="AT66" s="182">
        <v>125748271.4981243</v>
      </c>
      <c r="AU66" s="182">
        <v>127752987.38456701</v>
      </c>
      <c r="AV66" s="182">
        <v>129947342.2970341</v>
      </c>
      <c r="AW66" s="182">
        <v>131268709.65966029</v>
      </c>
      <c r="AX66" s="182">
        <v>133184818.35055462</v>
      </c>
      <c r="AY66" s="182">
        <v>135582262.63129187</v>
      </c>
      <c r="AZ66" s="182">
        <v>137876215.76807791</v>
      </c>
      <c r="BA66" s="182">
        <v>140740288.10244861</v>
      </c>
      <c r="BB66" s="182">
        <v>143376771.80368263</v>
      </c>
      <c r="BC66" s="182">
        <v>145716247.8309269</v>
      </c>
      <c r="BD66" s="182">
        <v>148599453.87499669</v>
      </c>
      <c r="BE66" s="281">
        <v>151701673.66115519</v>
      </c>
      <c r="BF66" s="281">
        <v>154609646.8653591</v>
      </c>
      <c r="BG66" s="281">
        <v>157100276.99757171</v>
      </c>
      <c r="BH66" s="281">
        <v>159553348.30970252</v>
      </c>
      <c r="BI66" s="281">
        <v>162327251.34483957</v>
      </c>
      <c r="BJ66" s="281">
        <v>164239711.6477122</v>
      </c>
      <c r="BK66" s="281">
        <v>166781501.82149127</v>
      </c>
      <c r="BL66" s="281">
        <v>169537387.72237149</v>
      </c>
      <c r="BM66" s="281">
        <v>171185978.16488391</v>
      </c>
      <c r="BN66" s="281">
        <v>173778952.40172338</v>
      </c>
      <c r="BO66" s="281">
        <v>176755879.67683861</v>
      </c>
      <c r="BP66" s="281">
        <v>179756125.79676199</v>
      </c>
      <c r="BQ66" s="281">
        <v>183376373.53344008</v>
      </c>
      <c r="BR66" s="281">
        <v>186861622.78911969</v>
      </c>
      <c r="BS66" s="281">
        <v>188830742.73524842</v>
      </c>
      <c r="BT66" s="281">
        <v>191265952.07220876</v>
      </c>
      <c r="BU66" s="281">
        <v>193066256.24125668</v>
      </c>
      <c r="BV66" s="281">
        <v>195028009.48942918</v>
      </c>
      <c r="BW66" s="281">
        <v>197647267.38535488</v>
      </c>
      <c r="BX66" s="281">
        <v>198440706.82682088</v>
      </c>
      <c r="BY66" s="281">
        <v>200713446.49504682</v>
      </c>
    </row>
    <row r="67" spans="1:77" s="260" customFormat="1" ht="20.65" x14ac:dyDescent="0.45">
      <c r="A67" s="256"/>
      <c r="B67" s="261" t="s">
        <v>116</v>
      </c>
      <c r="C67" s="262"/>
      <c r="D67" s="263">
        <v>374.87</v>
      </c>
      <c r="E67" s="263">
        <v>382.33</v>
      </c>
      <c r="F67" s="263">
        <v>431.04</v>
      </c>
      <c r="G67" s="263">
        <v>404.09</v>
      </c>
      <c r="H67" s="263">
        <v>407.13</v>
      </c>
      <c r="I67" s="263">
        <v>424.97</v>
      </c>
      <c r="J67" s="263">
        <v>439.81</v>
      </c>
      <c r="K67" s="263">
        <v>473.77</v>
      </c>
      <c r="L67" s="263">
        <v>527.70000000000005</v>
      </c>
      <c r="M67" s="263">
        <v>572.67999999999995</v>
      </c>
      <c r="N67" s="263">
        <v>656.2</v>
      </c>
      <c r="O67" s="263">
        <v>712.38</v>
      </c>
      <c r="P67" s="264">
        <v>599.41999999999996</v>
      </c>
      <c r="Q67" s="264">
        <v>636.59</v>
      </c>
      <c r="R67" s="264">
        <v>559.83000000000004</v>
      </c>
      <c r="S67" s="264">
        <v>578.91999999999996</v>
      </c>
      <c r="T67" s="264">
        <v>514.21</v>
      </c>
      <c r="U67" s="264">
        <v>527.70000000000005</v>
      </c>
      <c r="V67" s="264">
        <v>547.30999999999995</v>
      </c>
      <c r="W67" s="264">
        <v>538.22</v>
      </c>
      <c r="X67" s="264">
        <v>534.42999999999995</v>
      </c>
      <c r="Y67" s="264">
        <v>539.37</v>
      </c>
      <c r="Z67" s="264">
        <v>527.46</v>
      </c>
      <c r="AA67" s="264">
        <v>511.72</v>
      </c>
      <c r="AB67" s="264">
        <v>495.82</v>
      </c>
      <c r="AC67" s="264">
        <v>439.09</v>
      </c>
      <c r="AD67" s="264">
        <v>520.14</v>
      </c>
      <c r="AE67" s="264">
        <v>552.47</v>
      </c>
      <c r="AF67" s="264">
        <v>629.11</v>
      </c>
      <c r="AG67" s="264">
        <v>582.1</v>
      </c>
      <c r="AH67" s="264">
        <v>529.07000000000005</v>
      </c>
      <c r="AI67" s="264">
        <v>546.07000000000005</v>
      </c>
      <c r="AJ67" s="265">
        <v>506.43</v>
      </c>
      <c r="AK67" s="264">
        <v>526.29</v>
      </c>
      <c r="AL67" s="264">
        <v>543.09</v>
      </c>
      <c r="AM67" s="264">
        <v>485.23</v>
      </c>
      <c r="AN67" s="264">
        <v>468.37</v>
      </c>
      <c r="AO67" s="264">
        <v>482.08</v>
      </c>
      <c r="AP67" s="264">
        <v>471.13</v>
      </c>
      <c r="AQ67" s="264">
        <v>515.14</v>
      </c>
      <c r="AR67" s="264">
        <v>521.46</v>
      </c>
      <c r="AS67" s="264">
        <v>489.76</v>
      </c>
      <c r="AT67" s="264">
        <v>509.73</v>
      </c>
      <c r="AU67" s="264">
        <v>470.48</v>
      </c>
      <c r="AV67" s="264">
        <v>478.6</v>
      </c>
      <c r="AW67" s="264">
        <v>472.54</v>
      </c>
      <c r="AX67" s="264">
        <v>503.86</v>
      </c>
      <c r="AY67" s="264">
        <v>502.97</v>
      </c>
      <c r="AZ67" s="264">
        <v>523.76</v>
      </c>
      <c r="BA67" s="264">
        <v>550.53</v>
      </c>
      <c r="BB67" s="264">
        <v>550.6</v>
      </c>
      <c r="BC67" s="264">
        <v>601.66</v>
      </c>
      <c r="BD67" s="264">
        <v>607.38</v>
      </c>
      <c r="BE67" s="264">
        <v>626.87</v>
      </c>
      <c r="BF67" s="264">
        <v>634.58000000000004</v>
      </c>
      <c r="BG67" s="264">
        <v>704.68</v>
      </c>
      <c r="BH67" s="264">
        <v>707.34</v>
      </c>
      <c r="BI67" s="264">
        <v>675.1</v>
      </c>
      <c r="BJ67" s="264">
        <v>661.49</v>
      </c>
      <c r="BK67" s="264">
        <v>659.08</v>
      </c>
      <c r="BL67" s="264">
        <v>667.29</v>
      </c>
      <c r="BM67" s="264">
        <v>662.66</v>
      </c>
      <c r="BN67" s="264">
        <v>663.21</v>
      </c>
      <c r="BO67" s="264">
        <v>636.85</v>
      </c>
      <c r="BP67" s="264">
        <v>615.22</v>
      </c>
      <c r="BQ67" s="264">
        <v>605.26</v>
      </c>
      <c r="BR67" s="264">
        <v>647.95000000000005</v>
      </c>
      <c r="BS67" s="264">
        <v>661.5</v>
      </c>
      <c r="BT67" s="264">
        <v>695.69</v>
      </c>
      <c r="BU67" s="354">
        <v>681.09</v>
      </c>
      <c r="BV67" s="354">
        <v>679.86</v>
      </c>
      <c r="BW67" s="354">
        <v>725.68</v>
      </c>
      <c r="BX67" s="354">
        <v>744.62</v>
      </c>
      <c r="BY67" s="354">
        <v>846.3</v>
      </c>
    </row>
    <row r="68" spans="1:77" s="6" customFormat="1" x14ac:dyDescent="0.55000000000000004">
      <c r="A68" s="45"/>
      <c r="B68" s="49"/>
      <c r="C68" s="1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17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277"/>
    </row>
    <row r="69" spans="1:77" s="6" customFormat="1" x14ac:dyDescent="0.55000000000000004">
      <c r="A69" s="45"/>
      <c r="B69" s="49"/>
      <c r="C69" s="1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17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349"/>
      <c r="BA69" s="349"/>
      <c r="BB69" s="349"/>
      <c r="BC69" s="349"/>
      <c r="BD69" s="349"/>
      <c r="BE69" s="349"/>
      <c r="BF69" s="349"/>
      <c r="BG69" s="349"/>
      <c r="BH69" s="349"/>
      <c r="BI69" s="349"/>
      <c r="BJ69" s="349"/>
      <c r="BK69" s="349"/>
      <c r="BL69" s="349"/>
      <c r="BM69" s="349"/>
      <c r="BN69" s="349"/>
      <c r="BO69" s="349"/>
      <c r="BP69" s="349"/>
      <c r="BQ69" s="349"/>
      <c r="BR69" s="349"/>
      <c r="BS69" s="349"/>
      <c r="BT69" s="349"/>
    </row>
    <row r="70" spans="1:77" s="6" customFormat="1" x14ac:dyDescent="0.55000000000000004">
      <c r="A70" s="45"/>
      <c r="B70" s="49"/>
      <c r="C70" s="1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17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350"/>
      <c r="BA70" s="350"/>
      <c r="BB70" s="350"/>
      <c r="BC70" s="350"/>
      <c r="BD70" s="350"/>
      <c r="BE70" s="350"/>
      <c r="BF70" s="350"/>
      <c r="BG70" s="350"/>
      <c r="BH70" s="350"/>
      <c r="BI70" s="350"/>
      <c r="BJ70" s="350"/>
      <c r="BK70" s="350"/>
      <c r="BL70" s="350"/>
      <c r="BM70" s="350"/>
      <c r="BN70" s="350"/>
      <c r="BO70" s="350"/>
      <c r="BP70" s="350"/>
      <c r="BQ70" s="350"/>
      <c r="BR70" s="350"/>
      <c r="BS70" s="350"/>
      <c r="BT70" s="350"/>
    </row>
    <row r="71" spans="1:77" s="6" customFormat="1" x14ac:dyDescent="0.55000000000000004">
      <c r="A71" s="1"/>
      <c r="B71" s="49"/>
      <c r="C71" s="1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17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277"/>
    </row>
    <row r="72" spans="1:77" s="6" customFormat="1" ht="20.65" x14ac:dyDescent="0.6">
      <c r="A72" s="53" t="s">
        <v>0</v>
      </c>
      <c r="B72" s="49"/>
      <c r="C72" s="1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17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277"/>
      <c r="BX72" s="6" t="s">
        <v>119</v>
      </c>
    </row>
    <row r="73" spans="1:77" s="6" customFormat="1" ht="20.65" x14ac:dyDescent="0.6">
      <c r="A73" s="54" t="s">
        <v>31</v>
      </c>
      <c r="B73" s="49"/>
      <c r="C73" s="1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17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277"/>
    </row>
    <row r="74" spans="1:77" s="6" customFormat="1" x14ac:dyDescent="0.55000000000000004">
      <c r="A74" s="45"/>
      <c r="B74" s="49"/>
      <c r="C74" s="1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17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277"/>
    </row>
    <row r="75" spans="1:77" s="12" customFormat="1" ht="20.65" x14ac:dyDescent="0.55000000000000004">
      <c r="A75" s="34"/>
      <c r="B75" s="34"/>
      <c r="C75" s="5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277"/>
      <c r="BL75" s="309"/>
      <c r="BP75" s="309"/>
      <c r="BQ75" s="309"/>
      <c r="BR75" s="309"/>
      <c r="BS75" s="309"/>
      <c r="BT75" s="309"/>
    </row>
    <row r="76" spans="1:77" s="328" customFormat="1" ht="23.25" x14ac:dyDescent="0.7">
      <c r="A76" s="321"/>
      <c r="B76" s="321"/>
      <c r="C76" s="322"/>
      <c r="D76" s="323">
        <v>1991</v>
      </c>
      <c r="E76" s="324">
        <v>1992</v>
      </c>
      <c r="F76" s="324">
        <v>1993</v>
      </c>
      <c r="G76" s="324">
        <v>1994</v>
      </c>
      <c r="H76" s="324">
        <v>1995</v>
      </c>
      <c r="I76" s="324">
        <v>1996</v>
      </c>
      <c r="J76" s="324">
        <v>1997</v>
      </c>
      <c r="K76" s="324">
        <v>1998</v>
      </c>
      <c r="L76" s="324">
        <v>1999</v>
      </c>
      <c r="M76" s="324">
        <v>2000</v>
      </c>
      <c r="N76" s="324">
        <v>2001</v>
      </c>
      <c r="O76" s="324">
        <v>2002</v>
      </c>
      <c r="P76" s="324">
        <v>2003</v>
      </c>
      <c r="Q76" s="325">
        <v>38139</v>
      </c>
      <c r="R76" s="324">
        <v>2004</v>
      </c>
      <c r="S76" s="325">
        <v>38504</v>
      </c>
      <c r="T76" s="324">
        <v>2005</v>
      </c>
      <c r="U76" s="325">
        <v>38777</v>
      </c>
      <c r="V76" s="325">
        <v>38869</v>
      </c>
      <c r="W76" s="325">
        <v>38961</v>
      </c>
      <c r="X76" s="324">
        <v>2006</v>
      </c>
      <c r="Y76" s="325">
        <v>39142</v>
      </c>
      <c r="Z76" s="325">
        <v>39234</v>
      </c>
      <c r="AA76" s="325">
        <v>39326</v>
      </c>
      <c r="AB76" s="324">
        <v>2007</v>
      </c>
      <c r="AC76" s="325">
        <v>39508</v>
      </c>
      <c r="AD76" s="325">
        <v>39600</v>
      </c>
      <c r="AE76" s="325">
        <v>39692</v>
      </c>
      <c r="AF76" s="324">
        <v>2008</v>
      </c>
      <c r="AG76" s="325">
        <v>39873</v>
      </c>
      <c r="AH76" s="325">
        <v>39965</v>
      </c>
      <c r="AI76" s="325">
        <v>40057</v>
      </c>
      <c r="AJ76" s="324">
        <v>2009</v>
      </c>
      <c r="AK76" s="325">
        <v>40238</v>
      </c>
      <c r="AL76" s="325">
        <v>40330</v>
      </c>
      <c r="AM76" s="325">
        <v>40422</v>
      </c>
      <c r="AN76" s="324">
        <v>2010</v>
      </c>
      <c r="AO76" s="325">
        <v>40603</v>
      </c>
      <c r="AP76" s="325">
        <v>40695</v>
      </c>
      <c r="AQ76" s="325">
        <v>40787</v>
      </c>
      <c r="AR76" s="323">
        <v>2011</v>
      </c>
      <c r="AS76" s="318">
        <v>40969</v>
      </c>
      <c r="AT76" s="318">
        <v>41061</v>
      </c>
      <c r="AU76" s="318">
        <v>41153</v>
      </c>
      <c r="AV76" s="323">
        <v>2012</v>
      </c>
      <c r="AW76" s="318">
        <v>41334</v>
      </c>
      <c r="AX76" s="318">
        <v>41426</v>
      </c>
      <c r="AY76" s="326" t="s">
        <v>113</v>
      </c>
      <c r="AZ76" s="316">
        <v>2013</v>
      </c>
      <c r="BA76" s="318">
        <v>41699</v>
      </c>
      <c r="BB76" s="318">
        <v>41791</v>
      </c>
      <c r="BC76" s="318">
        <v>41883</v>
      </c>
      <c r="BD76" s="316">
        <v>2014</v>
      </c>
      <c r="BE76" s="327">
        <f>+BE4</f>
        <v>42064</v>
      </c>
      <c r="BF76" s="327">
        <f>+BF4</f>
        <v>42156</v>
      </c>
      <c r="BG76" s="327">
        <f>+BG4</f>
        <v>42248</v>
      </c>
      <c r="BH76" s="316">
        <f>+BH4</f>
        <v>2015</v>
      </c>
      <c r="BI76" s="317">
        <v>42430</v>
      </c>
      <c r="BJ76" s="317">
        <v>42522</v>
      </c>
      <c r="BK76" s="317">
        <v>42614</v>
      </c>
      <c r="BL76" s="316">
        <v>2016</v>
      </c>
      <c r="BM76" s="319">
        <v>42795</v>
      </c>
      <c r="BN76" s="319">
        <v>42887</v>
      </c>
      <c r="BO76" s="319">
        <v>42979</v>
      </c>
      <c r="BP76" s="316">
        <v>2017</v>
      </c>
      <c r="BQ76" s="319">
        <v>43160</v>
      </c>
      <c r="BR76" s="319">
        <v>43252</v>
      </c>
      <c r="BS76" s="319">
        <v>43344</v>
      </c>
      <c r="BT76" s="316">
        <v>2018</v>
      </c>
      <c r="BU76" s="319">
        <v>43525</v>
      </c>
      <c r="BV76" s="319">
        <v>43617</v>
      </c>
      <c r="BW76" s="319">
        <v>43709</v>
      </c>
      <c r="BX76" s="316">
        <v>2019</v>
      </c>
      <c r="BY76" s="319">
        <v>43891</v>
      </c>
    </row>
    <row r="77" spans="1:77" s="12" customFormat="1" x14ac:dyDescent="0.55000000000000004">
      <c r="A77" s="56"/>
      <c r="B77" s="56"/>
      <c r="C77" s="14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6"/>
      <c r="P77" s="9"/>
      <c r="Q77" s="9"/>
      <c r="R77" s="16"/>
      <c r="S77" s="9"/>
      <c r="T77" s="16"/>
      <c r="U77" s="9"/>
      <c r="V77" s="9"/>
      <c r="W77" s="9"/>
      <c r="X77" s="16"/>
      <c r="Y77" s="9"/>
      <c r="Z77" s="9"/>
      <c r="AA77" s="9"/>
      <c r="AB77" s="16"/>
      <c r="AC77" s="9"/>
      <c r="AD77" s="9"/>
      <c r="AE77" s="9"/>
      <c r="AF77" s="16"/>
      <c r="AG77" s="9"/>
      <c r="AH77" s="9"/>
      <c r="AI77" s="9"/>
      <c r="AJ77" s="16"/>
      <c r="AK77" s="9"/>
      <c r="AL77" s="9"/>
      <c r="AM77" s="9"/>
      <c r="AN77" s="16"/>
      <c r="AO77" s="9"/>
      <c r="AP77" s="9"/>
      <c r="AQ77" s="9"/>
      <c r="AR77" s="16"/>
      <c r="AS77" s="16"/>
      <c r="AT77" s="16"/>
      <c r="AU77" s="16"/>
      <c r="AV77" s="16"/>
      <c r="AW77" s="16"/>
      <c r="AX77" s="16"/>
      <c r="AY77" s="16"/>
      <c r="AZ77" s="16"/>
      <c r="BA77" s="9"/>
      <c r="BB77" s="16"/>
      <c r="BC77" s="16"/>
      <c r="BD77" s="16"/>
      <c r="BE77" s="34"/>
      <c r="BF77" s="34"/>
      <c r="BG77" s="34"/>
      <c r="BH77" s="34"/>
      <c r="BI77" s="34"/>
    </row>
    <row r="78" spans="1:77" s="20" customFormat="1" x14ac:dyDescent="0.55000000000000004">
      <c r="A78" s="57" t="s">
        <v>2</v>
      </c>
      <c r="B78" s="57"/>
      <c r="C78" s="19"/>
      <c r="D78" s="58">
        <f>D6/D$66</f>
        <v>3.7135156727500722E-2</v>
      </c>
      <c r="E78" s="58">
        <f t="shared" ref="E78:P78" si="0">E6/E$66</f>
        <v>3.0783731865908968E-2</v>
      </c>
      <c r="F78" s="58">
        <f t="shared" si="0"/>
        <v>2.9605779793058836E-2</v>
      </c>
      <c r="G78" s="58">
        <f t="shared" si="0"/>
        <v>2.4679759128065547E-2</v>
      </c>
      <c r="H78" s="58">
        <f t="shared" si="0"/>
        <v>2.0495251903673659E-2</v>
      </c>
      <c r="I78" s="58">
        <f t="shared" si="0"/>
        <v>1.7580250320803906E-2</v>
      </c>
      <c r="J78" s="58">
        <f t="shared" si="0"/>
        <v>1.5613351574701955E-2</v>
      </c>
      <c r="K78" s="58">
        <f t="shared" si="0"/>
        <v>1.4511257362876437E-2</v>
      </c>
      <c r="L78" s="58">
        <f t="shared" si="0"/>
        <v>1.3449817655286701E-2</v>
      </c>
      <c r="M78" s="58">
        <f t="shared" si="0"/>
        <v>1.222595049339697E-2</v>
      </c>
      <c r="N78" s="58">
        <f t="shared" si="0"/>
        <v>1.0617853685544392E-2</v>
      </c>
      <c r="O78" s="58">
        <f t="shared" si="0"/>
        <v>9.5379002723422514E-3</v>
      </c>
      <c r="P78" s="58">
        <f t="shared" si="0"/>
        <v>1.1793742816508286E-2</v>
      </c>
      <c r="Q78" s="58">
        <f>Q6/Q$66</f>
        <v>1.2729627394885718E-2</v>
      </c>
      <c r="R78" s="58">
        <f t="shared" ref="R78:BC78" si="1">R6/R$66</f>
        <v>1.6462654380947454E-2</v>
      </c>
      <c r="S78" s="58">
        <f t="shared" si="1"/>
        <v>1.5178256863707364E-2</v>
      </c>
      <c r="T78" s="58">
        <f t="shared" si="1"/>
        <v>1.9822962025597038E-2</v>
      </c>
      <c r="U78" s="58">
        <f t="shared" si="1"/>
        <v>1.8858488372941653E-2</v>
      </c>
      <c r="V78" s="58">
        <f t="shared" si="1"/>
        <v>1.7742666686360122E-2</v>
      </c>
      <c r="W78" s="58">
        <f t="shared" si="1"/>
        <v>1.7239725238616638E-2</v>
      </c>
      <c r="X78" s="58">
        <f t="shared" si="1"/>
        <v>1.6052279326957089E-2</v>
      </c>
      <c r="Y78" s="58">
        <f t="shared" si="1"/>
        <v>1.6023674901915613E-2</v>
      </c>
      <c r="Z78" s="58">
        <f t="shared" si="1"/>
        <v>1.6772144024993805E-2</v>
      </c>
      <c r="AA78" s="58">
        <f t="shared" si="1"/>
        <v>1.7978391672240808E-2</v>
      </c>
      <c r="AB78" s="58">
        <f t="shared" si="1"/>
        <v>1.8792768648196668E-2</v>
      </c>
      <c r="AC78" s="58">
        <f t="shared" si="1"/>
        <v>1.8990845817425137E-2</v>
      </c>
      <c r="AD78" s="58">
        <f t="shared" si="1"/>
        <v>2.0673414996153317E-2</v>
      </c>
      <c r="AE78" s="58">
        <f t="shared" si="1"/>
        <v>2.5325107154715341E-2</v>
      </c>
      <c r="AF78" s="58">
        <f t="shared" si="1"/>
        <v>2.9493595916818622E-2</v>
      </c>
      <c r="AG78" s="58">
        <f t="shared" si="1"/>
        <v>2.9942383572572073E-2</v>
      </c>
      <c r="AH78" s="58">
        <f t="shared" si="1"/>
        <v>3.2224272177833253E-2</v>
      </c>
      <c r="AI78" s="58">
        <f t="shared" si="1"/>
        <v>4.0650354488624335E-2</v>
      </c>
      <c r="AJ78" s="58">
        <f t="shared" si="1"/>
        <v>4.4865641370566492E-2</v>
      </c>
      <c r="AK78" s="58">
        <f t="shared" si="1"/>
        <v>5.130499347814934E-2</v>
      </c>
      <c r="AL78" s="58">
        <f t="shared" si="1"/>
        <v>5.7335940379269749E-2</v>
      </c>
      <c r="AM78" s="58">
        <f t="shared" si="1"/>
        <v>6.5668869587001133E-2</v>
      </c>
      <c r="AN78" s="58">
        <f t="shared" si="1"/>
        <v>7.0748799154261272E-2</v>
      </c>
      <c r="AO78" s="58">
        <f t="shared" si="1"/>
        <v>7.4530461323980252E-2</v>
      </c>
      <c r="AP78" s="58">
        <f t="shared" si="1"/>
        <v>7.9457422704990135E-2</v>
      </c>
      <c r="AQ78" s="58">
        <f t="shared" si="1"/>
        <v>8.6187059608515748E-2</v>
      </c>
      <c r="AR78" s="58">
        <f t="shared" si="1"/>
        <v>9.1806874763747617E-2</v>
      </c>
      <c r="AS78" s="58">
        <f t="shared" si="1"/>
        <v>9.5437166253997827E-2</v>
      </c>
      <c r="AT78" s="58">
        <f t="shared" si="1"/>
        <v>9.9376484044123595E-2</v>
      </c>
      <c r="AU78" s="58">
        <f t="shared" si="1"/>
        <v>9.9368760698635691E-2</v>
      </c>
      <c r="AV78" s="58">
        <f t="shared" si="1"/>
        <v>0.10016339637517314</v>
      </c>
      <c r="AW78" s="58">
        <f t="shared" si="1"/>
        <v>9.9250641911988721E-2</v>
      </c>
      <c r="AX78" s="58">
        <f t="shared" si="1"/>
        <v>0.10427116634224935</v>
      </c>
      <c r="AY78" s="58">
        <f t="shared" si="1"/>
        <v>0.1098272287638692</v>
      </c>
      <c r="AZ78" s="58">
        <f t="shared" si="1"/>
        <v>0.11086492605967165</v>
      </c>
      <c r="BA78" s="58">
        <f t="shared" si="1"/>
        <v>0.10965670225499508</v>
      </c>
      <c r="BB78" s="58">
        <f t="shared" si="1"/>
        <v>0.1173082693401635</v>
      </c>
      <c r="BC78" s="58">
        <f t="shared" si="1"/>
        <v>0.11791596708832586</v>
      </c>
      <c r="BD78" s="58">
        <f t="shared" ref="BD78:BE78" si="2">BD6/BD$66</f>
        <v>0.12571624600345679</v>
      </c>
      <c r="BE78" s="58">
        <f t="shared" si="2"/>
        <v>0.11761138673016132</v>
      </c>
      <c r="BF78" s="58">
        <f t="shared" ref="BF78:BG78" si="3">BF6/BF$66</f>
        <v>0.13001578228559199</v>
      </c>
      <c r="BG78" s="58">
        <f t="shared" si="3"/>
        <v>0.13565970088387197</v>
      </c>
      <c r="BH78" s="58">
        <f t="shared" ref="BH78:BI78" si="4">BH6/BH$66</f>
        <v>0.14116399316701805</v>
      </c>
      <c r="BI78" s="58">
        <f t="shared" si="4"/>
        <v>0.13924487887702047</v>
      </c>
      <c r="BJ78" s="58">
        <f t="shared" ref="BJ78:BK78" si="5">BJ6/BJ$66</f>
        <v>0.1653236396889107</v>
      </c>
      <c r="BK78" s="58">
        <f t="shared" si="5"/>
        <v>0.1694432547248238</v>
      </c>
      <c r="BL78" s="58">
        <f t="shared" ref="BL78:BM78" si="6">BL6/BL$66</f>
        <v>0.17292777284217439</v>
      </c>
      <c r="BM78" s="58">
        <f t="shared" si="6"/>
        <v>0.17533786540961827</v>
      </c>
      <c r="BN78" s="58">
        <f t="shared" ref="BN78:BO78" si="7">BN6/BN$66</f>
        <v>0.18985265458562398</v>
      </c>
      <c r="BO78" s="58">
        <f t="shared" si="7"/>
        <v>0.1901382346320403</v>
      </c>
      <c r="BP78" s="58">
        <f t="shared" ref="BP78:BQ78" si="8">BP6/BP$66</f>
        <v>0.19451819343661891</v>
      </c>
      <c r="BQ78" s="58">
        <f t="shared" si="8"/>
        <v>0.18744807980297704</v>
      </c>
      <c r="BR78" s="58">
        <f t="shared" ref="BR78" si="9">BR6/BR$66</f>
        <v>0.18800753724255201</v>
      </c>
      <c r="BS78" s="58">
        <f>BS6/BS$66</f>
        <v>0.19978837059278201</v>
      </c>
      <c r="BT78" s="58">
        <f t="shared" ref="BT78:BU78" si="10">BT6/BT$66</f>
        <v>0.2048795988359805</v>
      </c>
      <c r="BU78" s="58">
        <f t="shared" si="10"/>
        <v>0.20925636789501589</v>
      </c>
      <c r="BV78" s="58">
        <f t="shared" ref="BV78:BX78" si="11">BV6/BV$66</f>
        <v>0.21850800327308764</v>
      </c>
      <c r="BW78" s="58">
        <f t="shared" si="11"/>
        <v>0.21890264253782971</v>
      </c>
      <c r="BX78" s="58">
        <f t="shared" si="11"/>
        <v>0.22171371767718029</v>
      </c>
      <c r="BY78" s="58">
        <v>0.21728294340121429</v>
      </c>
    </row>
    <row r="79" spans="1:77" s="12" customFormat="1" x14ac:dyDescent="0.55000000000000004">
      <c r="A79" s="5"/>
      <c r="B79" s="5" t="s">
        <v>4</v>
      </c>
      <c r="C79" s="5"/>
      <c r="D79" s="59">
        <f t="shared" ref="D79:Q79" si="12">D7/D$66</f>
        <v>2.7184948239070344E-2</v>
      </c>
      <c r="E79" s="59">
        <f t="shared" si="12"/>
        <v>2.4755377320287372E-2</v>
      </c>
      <c r="F79" s="59">
        <f t="shared" si="12"/>
        <v>2.3991904813037271E-2</v>
      </c>
      <c r="G79" s="59">
        <f t="shared" si="12"/>
        <v>2.0761367806929366E-2</v>
      </c>
      <c r="H79" s="59">
        <f t="shared" si="12"/>
        <v>1.7322754159246053E-2</v>
      </c>
      <c r="I79" s="59">
        <f t="shared" si="12"/>
        <v>1.556294692816668E-2</v>
      </c>
      <c r="J79" s="59">
        <f t="shared" si="12"/>
        <v>1.3814108620856467E-2</v>
      </c>
      <c r="K79" s="59">
        <f t="shared" si="12"/>
        <v>1.253488285882963E-2</v>
      </c>
      <c r="L79" s="59">
        <f t="shared" si="12"/>
        <v>1.1476993099748124E-2</v>
      </c>
      <c r="M79" s="59">
        <f t="shared" si="12"/>
        <v>9.8195751038614131E-3</v>
      </c>
      <c r="N79" s="59">
        <f t="shared" si="12"/>
        <v>8.3409906909216215E-3</v>
      </c>
      <c r="O79" s="59">
        <f t="shared" si="12"/>
        <v>6.9740593122394967E-3</v>
      </c>
      <c r="P79" s="59">
        <f t="shared" si="12"/>
        <v>5.4488307993981857E-3</v>
      </c>
      <c r="Q79" s="59">
        <f t="shared" si="12"/>
        <v>4.6575834699530572E-3</v>
      </c>
      <c r="R79" s="59">
        <f t="shared" ref="R79:BB79" si="13">R7/R$66</f>
        <v>3.897013740569874E-3</v>
      </c>
      <c r="S79" s="59">
        <f t="shared" si="13"/>
        <v>3.2404176797548099E-3</v>
      </c>
      <c r="T79" s="59">
        <f t="shared" si="13"/>
        <v>2.6979372678886896E-3</v>
      </c>
      <c r="U79" s="59">
        <f t="shared" si="13"/>
        <v>2.5749487630349907E-3</v>
      </c>
      <c r="V79" s="59">
        <f t="shared" si="13"/>
        <v>2.0679778905949948E-3</v>
      </c>
      <c r="W79" s="59">
        <f t="shared" si="13"/>
        <v>2.0113247090650034E-3</v>
      </c>
      <c r="X79" s="59">
        <f t="shared" si="13"/>
        <v>1.5507087744403424E-3</v>
      </c>
      <c r="Y79" s="59">
        <f t="shared" si="13"/>
        <v>1.5093744789428044E-3</v>
      </c>
      <c r="Z79" s="59">
        <f t="shared" si="13"/>
        <v>1.1212704171767304E-3</v>
      </c>
      <c r="AA79" s="59">
        <f t="shared" si="13"/>
        <v>1.1349923737861446E-3</v>
      </c>
      <c r="AB79" s="59">
        <f t="shared" si="13"/>
        <v>7.5819178423823194E-4</v>
      </c>
      <c r="AC79" s="59">
        <f t="shared" si="13"/>
        <v>7.501341151580881E-4</v>
      </c>
      <c r="AD79" s="59">
        <f t="shared" si="13"/>
        <v>6.8032859098218974E-4</v>
      </c>
      <c r="AE79" s="59">
        <f t="shared" si="13"/>
        <v>3.9249217233741445E-4</v>
      </c>
      <c r="AF79" s="59">
        <f t="shared" si="13"/>
        <v>0</v>
      </c>
      <c r="AG79" s="59">
        <f t="shared" si="13"/>
        <v>0</v>
      </c>
      <c r="AH79" s="59">
        <f t="shared" si="13"/>
        <v>0</v>
      </c>
      <c r="AI79" s="59">
        <f t="shared" si="13"/>
        <v>0</v>
      </c>
      <c r="AJ79" s="59">
        <f t="shared" si="13"/>
        <v>0</v>
      </c>
      <c r="AK79" s="59">
        <f t="shared" si="13"/>
        <v>0</v>
      </c>
      <c r="AL79" s="59">
        <f t="shared" si="13"/>
        <v>0</v>
      </c>
      <c r="AM79" s="59">
        <f t="shared" si="13"/>
        <v>0</v>
      </c>
      <c r="AN79" s="59">
        <f t="shared" si="13"/>
        <v>0</v>
      </c>
      <c r="AO79" s="59">
        <f t="shared" si="13"/>
        <v>0</v>
      </c>
      <c r="AP79" s="59">
        <f t="shared" si="13"/>
        <v>0</v>
      </c>
      <c r="AQ79" s="59">
        <f t="shared" si="13"/>
        <v>0</v>
      </c>
      <c r="AR79" s="59">
        <f t="shared" si="13"/>
        <v>0</v>
      </c>
      <c r="AS79" s="59">
        <f t="shared" si="13"/>
        <v>0</v>
      </c>
      <c r="AT79" s="59">
        <f t="shared" si="13"/>
        <v>0</v>
      </c>
      <c r="AU79" s="59">
        <f t="shared" si="13"/>
        <v>0</v>
      </c>
      <c r="AV79" s="59">
        <f t="shared" si="13"/>
        <v>0</v>
      </c>
      <c r="AW79" s="59">
        <f t="shared" si="13"/>
        <v>0</v>
      </c>
      <c r="AX79" s="59">
        <f t="shared" si="13"/>
        <v>0</v>
      </c>
      <c r="AY79" s="59">
        <f t="shared" si="13"/>
        <v>0</v>
      </c>
      <c r="AZ79" s="59">
        <f t="shared" si="13"/>
        <v>0</v>
      </c>
      <c r="BA79" s="59">
        <f t="shared" si="13"/>
        <v>0</v>
      </c>
      <c r="BB79" s="59">
        <f t="shared" si="13"/>
        <v>0</v>
      </c>
      <c r="BC79" s="59">
        <f t="shared" ref="BC79:BH79" si="14">BC7/BC$66</f>
        <v>0</v>
      </c>
      <c r="BD79" s="59">
        <f t="shared" si="14"/>
        <v>0</v>
      </c>
      <c r="BE79" s="59">
        <f t="shared" si="14"/>
        <v>0</v>
      </c>
      <c r="BF79" s="59">
        <f t="shared" si="14"/>
        <v>0</v>
      </c>
      <c r="BG79" s="59">
        <f t="shared" si="14"/>
        <v>0</v>
      </c>
      <c r="BH79" s="59">
        <f t="shared" si="14"/>
        <v>0</v>
      </c>
      <c r="BI79" s="59">
        <f t="shared" ref="BI79:BJ79" si="15">BI7/BI$66</f>
        <v>0</v>
      </c>
      <c r="BJ79" s="59">
        <f t="shared" si="15"/>
        <v>0</v>
      </c>
      <c r="BK79" s="59">
        <f t="shared" ref="BK79:BL79" si="16">BK7/BK$66</f>
        <v>0</v>
      </c>
      <c r="BL79" s="59">
        <f t="shared" si="16"/>
        <v>0</v>
      </c>
      <c r="BM79" s="59">
        <f t="shared" ref="BM79:BN79" si="17">BM7/BM$66</f>
        <v>0</v>
      </c>
      <c r="BN79" s="59">
        <f t="shared" si="17"/>
        <v>0</v>
      </c>
      <c r="BO79" s="59">
        <f t="shared" ref="BO79:BP79" si="18">BO7/BO$66</f>
        <v>0</v>
      </c>
      <c r="BP79" s="59">
        <f t="shared" si="18"/>
        <v>0</v>
      </c>
      <c r="BQ79" s="59">
        <f t="shared" ref="BQ79:BR79" si="19">BQ7/BQ$66</f>
        <v>0</v>
      </c>
      <c r="BR79" s="59">
        <f t="shared" si="19"/>
        <v>0</v>
      </c>
      <c r="BS79" s="59">
        <f t="shared" ref="BS79:BU79" si="20">BS7/BS$66</f>
        <v>0</v>
      </c>
      <c r="BT79" s="59">
        <f t="shared" si="20"/>
        <v>0</v>
      </c>
      <c r="BU79" s="59">
        <f t="shared" si="20"/>
        <v>0</v>
      </c>
      <c r="BV79" s="59">
        <f t="shared" ref="BV79:BX79" si="21">BV7/BV$66</f>
        <v>0</v>
      </c>
      <c r="BW79" s="59">
        <f t="shared" si="21"/>
        <v>0</v>
      </c>
      <c r="BX79" s="59">
        <f t="shared" si="21"/>
        <v>0</v>
      </c>
      <c r="BY79" s="59">
        <v>0</v>
      </c>
    </row>
    <row r="80" spans="1:77" s="12" customFormat="1" x14ac:dyDescent="0.55000000000000004">
      <c r="A80" s="5"/>
      <c r="B80" s="5" t="s">
        <v>5</v>
      </c>
      <c r="C80" s="5"/>
      <c r="D80" s="59">
        <f t="shared" ref="D80:Q80" si="22">D8/D$66</f>
        <v>0</v>
      </c>
      <c r="E80" s="59">
        <f t="shared" si="22"/>
        <v>0</v>
      </c>
      <c r="F80" s="59">
        <f t="shared" si="22"/>
        <v>0</v>
      </c>
      <c r="G80" s="59">
        <f t="shared" si="22"/>
        <v>0</v>
      </c>
      <c r="H80" s="59">
        <f t="shared" si="22"/>
        <v>0</v>
      </c>
      <c r="I80" s="59">
        <f t="shared" si="22"/>
        <v>0</v>
      </c>
      <c r="J80" s="59">
        <f t="shared" si="22"/>
        <v>0</v>
      </c>
      <c r="K80" s="59">
        <f t="shared" si="22"/>
        <v>0</v>
      </c>
      <c r="L80" s="59">
        <f t="shared" si="22"/>
        <v>0</v>
      </c>
      <c r="M80" s="59">
        <f t="shared" si="22"/>
        <v>0</v>
      </c>
      <c r="N80" s="59">
        <f t="shared" si="22"/>
        <v>0</v>
      </c>
      <c r="O80" s="59">
        <f t="shared" si="22"/>
        <v>0</v>
      </c>
      <c r="P80" s="59">
        <f t="shared" si="22"/>
        <v>0</v>
      </c>
      <c r="Q80" s="59">
        <f t="shared" si="22"/>
        <v>0</v>
      </c>
      <c r="R80" s="59">
        <f t="shared" ref="R80:BC80" si="23">R8/R$66</f>
        <v>0</v>
      </c>
      <c r="S80" s="59">
        <f t="shared" si="23"/>
        <v>0</v>
      </c>
      <c r="T80" s="59">
        <f t="shared" si="23"/>
        <v>0</v>
      </c>
      <c r="U80" s="59">
        <f t="shared" si="23"/>
        <v>0</v>
      </c>
      <c r="V80" s="59">
        <f t="shared" si="23"/>
        <v>0</v>
      </c>
      <c r="W80" s="59">
        <f t="shared" si="23"/>
        <v>0</v>
      </c>
      <c r="X80" s="59">
        <f t="shared" si="23"/>
        <v>0</v>
      </c>
      <c r="Y80" s="59">
        <f t="shared" si="23"/>
        <v>0</v>
      </c>
      <c r="Z80" s="59">
        <f t="shared" si="23"/>
        <v>0</v>
      </c>
      <c r="AA80" s="59">
        <f t="shared" si="23"/>
        <v>0</v>
      </c>
      <c r="AB80" s="59">
        <f t="shared" si="23"/>
        <v>0</v>
      </c>
      <c r="AC80" s="59">
        <f t="shared" si="23"/>
        <v>0</v>
      </c>
      <c r="AD80" s="59">
        <f t="shared" si="23"/>
        <v>0</v>
      </c>
      <c r="AE80" s="59">
        <f t="shared" si="23"/>
        <v>0</v>
      </c>
      <c r="AF80" s="59">
        <f t="shared" si="23"/>
        <v>0</v>
      </c>
      <c r="AG80" s="59">
        <f t="shared" si="23"/>
        <v>0</v>
      </c>
      <c r="AH80" s="59">
        <f t="shared" si="23"/>
        <v>0</v>
      </c>
      <c r="AI80" s="59">
        <f t="shared" si="23"/>
        <v>0</v>
      </c>
      <c r="AJ80" s="59">
        <f t="shared" si="23"/>
        <v>0</v>
      </c>
      <c r="AK80" s="59">
        <f t="shared" si="23"/>
        <v>0</v>
      </c>
      <c r="AL80" s="59">
        <f t="shared" si="23"/>
        <v>0</v>
      </c>
      <c r="AM80" s="59">
        <f t="shared" si="23"/>
        <v>2.5413894298947862E-3</v>
      </c>
      <c r="AN80" s="59">
        <f t="shared" si="23"/>
        <v>2.4419190440938114E-3</v>
      </c>
      <c r="AO80" s="59">
        <f t="shared" si="23"/>
        <v>2.3524239018521717E-3</v>
      </c>
      <c r="AP80" s="59">
        <f t="shared" si="23"/>
        <v>2.2908858916422001E-3</v>
      </c>
      <c r="AQ80" s="59">
        <f t="shared" si="23"/>
        <v>3.6100280396274137E-3</v>
      </c>
      <c r="AR80" s="59">
        <f t="shared" si="23"/>
        <v>3.5600271981211466E-3</v>
      </c>
      <c r="AS80" s="59">
        <f t="shared" si="23"/>
        <v>3.5088013955260951E-3</v>
      </c>
      <c r="AT80" s="59">
        <f t="shared" si="23"/>
        <v>3.4540832635339951E-3</v>
      </c>
      <c r="AU80" s="59">
        <f t="shared" si="23"/>
        <v>3.3998813561401725E-3</v>
      </c>
      <c r="AV80" s="59">
        <f t="shared" si="23"/>
        <v>3.3424692827281736E-3</v>
      </c>
      <c r="AW80" s="59">
        <f t="shared" si="23"/>
        <v>3.3088235659977463E-3</v>
      </c>
      <c r="AX80" s="59">
        <f t="shared" si="23"/>
        <v>3.261220050297056E-3</v>
      </c>
      <c r="AY80" s="59">
        <f t="shared" si="23"/>
        <v>3.2035532640517748E-3</v>
      </c>
      <c r="AZ80" s="59">
        <f t="shared" si="23"/>
        <v>3.1502532730562703E-3</v>
      </c>
      <c r="BA80" s="59">
        <f t="shared" si="23"/>
        <v>3.0861454517119411E-3</v>
      </c>
      <c r="BB80" s="59">
        <f t="shared" si="23"/>
        <v>3.0293958675169717E-3</v>
      </c>
      <c r="BC80" s="59">
        <f t="shared" si="23"/>
        <v>2.9807588821801549E-3</v>
      </c>
      <c r="BD80" s="59">
        <f t="shared" ref="BD80:BE80" si="24">BD8/BD$66</f>
        <v>2.9229246048600908E-3</v>
      </c>
      <c r="BE80" s="59">
        <f t="shared" si="24"/>
        <v>2.8631523273115913E-3</v>
      </c>
      <c r="BF80" s="59">
        <f t="shared" ref="BF80:BG80" si="25">BF8/BF$66</f>
        <v>2.8093007700757946E-3</v>
      </c>
      <c r="BG80" s="59">
        <f t="shared" si="25"/>
        <v>2.7647627890987976E-3</v>
      </c>
      <c r="BH80" s="59">
        <f t="shared" ref="BH80:BI80" si="26">BH8/BH$66</f>
        <v>2.9090440796133337E-3</v>
      </c>
      <c r="BI80" s="59">
        <f t="shared" si="26"/>
        <v>2.6757367995919558E-3</v>
      </c>
      <c r="BJ80" s="59">
        <f t="shared" ref="BJ80:BK80" si="27">BJ8/BJ$66</f>
        <v>2.6445796552033237E-3</v>
      </c>
      <c r="BK80" s="59">
        <f t="shared" si="27"/>
        <v>2.6042756256319478E-3</v>
      </c>
      <c r="BL80" s="59">
        <f t="shared" ref="BL80:BM80" si="28">BL8/BL$66</f>
        <v>2.5619422702871193E-3</v>
      </c>
      <c r="BM80" s="59">
        <f t="shared" si="28"/>
        <v>2.5372697265055497E-3</v>
      </c>
      <c r="BN80" s="59">
        <f t="shared" ref="BN80:BO80" si="29">BN8/BN$66</f>
        <v>2.4994108549804593E-3</v>
      </c>
      <c r="BO80" s="59">
        <f t="shared" si="29"/>
        <v>2.4573157101993415E-3</v>
      </c>
      <c r="BP80" s="59">
        <f t="shared" ref="BP80:BQ80" si="30">BP8/BP$66</f>
        <v>2.4163015200443535E-3</v>
      </c>
      <c r="BQ80" s="59">
        <f t="shared" si="30"/>
        <v>2.3685984820765028E-3</v>
      </c>
      <c r="BR80" s="59">
        <f t="shared" ref="BR80:BS80" si="31">BR8/BR$66</f>
        <v>2.3244205713132148E-3</v>
      </c>
      <c r="BS80" s="59">
        <f t="shared" si="31"/>
        <v>2.3001816002438578E-3</v>
      </c>
      <c r="BT80" s="59">
        <f t="shared" ref="BT80:BU80" si="32">BT8/BT$66</f>
        <v>2.2708955530080736E-3</v>
      </c>
      <c r="BU80" s="59">
        <f t="shared" si="32"/>
        <v>2.2497199068139593E-3</v>
      </c>
      <c r="BV80" s="59">
        <f t="shared" ref="BV80:BX80" si="33">BV8/BV$66</f>
        <v>1.950901826850787E-3</v>
      </c>
      <c r="BW80" s="59">
        <f t="shared" si="33"/>
        <v>1.9250481174534699E-3</v>
      </c>
      <c r="BX80" s="59">
        <f t="shared" si="33"/>
        <v>1.917351062108669E-3</v>
      </c>
      <c r="BY80" s="59">
        <v>1.8956403103236505E-3</v>
      </c>
    </row>
    <row r="81" spans="1:77" s="12" customFormat="1" x14ac:dyDescent="0.55000000000000004">
      <c r="A81" s="5"/>
      <c r="B81" s="5" t="s">
        <v>6</v>
      </c>
      <c r="C81" s="5"/>
      <c r="D81" s="59">
        <f t="shared" ref="D81:Q81" si="34">D9/D$66</f>
        <v>9.9502084884303781E-3</v>
      </c>
      <c r="E81" s="59">
        <f t="shared" si="34"/>
        <v>6.0283545456215962E-3</v>
      </c>
      <c r="F81" s="59">
        <f t="shared" si="34"/>
        <v>5.6138749800215644E-3</v>
      </c>
      <c r="G81" s="59">
        <f t="shared" si="34"/>
        <v>3.9183913211361813E-3</v>
      </c>
      <c r="H81" s="59">
        <f t="shared" si="34"/>
        <v>3.1724977444276036E-3</v>
      </c>
      <c r="I81" s="59">
        <f t="shared" si="34"/>
        <v>2.0173033926372255E-3</v>
      </c>
      <c r="J81" s="59">
        <f t="shared" si="34"/>
        <v>1.7992429538454891E-3</v>
      </c>
      <c r="K81" s="59">
        <f t="shared" si="34"/>
        <v>1.9763745040468081E-3</v>
      </c>
      <c r="L81" s="59">
        <f t="shared" si="34"/>
        <v>1.9728245555385758E-3</v>
      </c>
      <c r="M81" s="59">
        <f t="shared" si="34"/>
        <v>2.4063753895355562E-3</v>
      </c>
      <c r="N81" s="59">
        <f t="shared" si="34"/>
        <v>2.2768629946227702E-3</v>
      </c>
      <c r="O81" s="59">
        <f t="shared" si="34"/>
        <v>2.5638409601027551E-3</v>
      </c>
      <c r="P81" s="59">
        <f t="shared" si="34"/>
        <v>6.3449120171101001E-3</v>
      </c>
      <c r="Q81" s="59">
        <f t="shared" si="34"/>
        <v>8.0720439249326609E-3</v>
      </c>
      <c r="R81" s="59">
        <f t="shared" ref="R81:BC88" si="35">R9/R$66</f>
        <v>1.2565640640377582E-2</v>
      </c>
      <c r="S81" s="59">
        <f t="shared" si="35"/>
        <v>1.1937839183952553E-2</v>
      </c>
      <c r="T81" s="59">
        <f t="shared" si="35"/>
        <v>1.7125024757708347E-2</v>
      </c>
      <c r="U81" s="59">
        <f t="shared" si="35"/>
        <v>1.6283539609906663E-2</v>
      </c>
      <c r="V81" s="59">
        <f t="shared" si="35"/>
        <v>1.5674688795765127E-2</v>
      </c>
      <c r="W81" s="59">
        <f t="shared" si="35"/>
        <v>1.5228400529551636E-2</v>
      </c>
      <c r="X81" s="59">
        <f t="shared" si="35"/>
        <v>1.4501570552516744E-2</v>
      </c>
      <c r="Y81" s="59">
        <f t="shared" si="35"/>
        <v>1.4514300422972807E-2</v>
      </c>
      <c r="Z81" s="59">
        <f t="shared" si="35"/>
        <v>1.5650873607817077E-2</v>
      </c>
      <c r="AA81" s="59">
        <f t="shared" si="35"/>
        <v>1.6843399298454662E-2</v>
      </c>
      <c r="AB81" s="59">
        <f t="shared" si="35"/>
        <v>1.8034576863958436E-2</v>
      </c>
      <c r="AC81" s="59">
        <f t="shared" si="35"/>
        <v>1.824071170226705E-2</v>
      </c>
      <c r="AD81" s="59">
        <f t="shared" si="35"/>
        <v>1.9993086405171129E-2</v>
      </c>
      <c r="AE81" s="59">
        <f t="shared" si="35"/>
        <v>2.4932614982377924E-2</v>
      </c>
      <c r="AF81" s="59">
        <f t="shared" si="35"/>
        <v>2.9493595916818622E-2</v>
      </c>
      <c r="AG81" s="59">
        <f t="shared" si="35"/>
        <v>2.9942383572572073E-2</v>
      </c>
      <c r="AH81" s="59">
        <f t="shared" si="35"/>
        <v>3.2224272177833253E-2</v>
      </c>
      <c r="AI81" s="59">
        <f t="shared" si="35"/>
        <v>4.0650354488624335E-2</v>
      </c>
      <c r="AJ81" s="59">
        <f t="shared" si="35"/>
        <v>4.4865641370566492E-2</v>
      </c>
      <c r="AK81" s="59">
        <f t="shared" si="35"/>
        <v>5.130499347814934E-2</v>
      </c>
      <c r="AL81" s="59">
        <f t="shared" si="35"/>
        <v>5.7335940379269749E-2</v>
      </c>
      <c r="AM81" s="59">
        <f t="shared" si="35"/>
        <v>6.3127480157106342E-2</v>
      </c>
      <c r="AN81" s="59">
        <f t="shared" si="35"/>
        <v>6.8306880110167459E-2</v>
      </c>
      <c r="AO81" s="59">
        <f t="shared" si="35"/>
        <v>7.2178037422128083E-2</v>
      </c>
      <c r="AP81" s="59">
        <f t="shared" si="35"/>
        <v>7.7166536813347925E-2</v>
      </c>
      <c r="AQ81" s="59">
        <f t="shared" si="35"/>
        <v>8.2577031568888334E-2</v>
      </c>
      <c r="AR81" s="59">
        <f t="shared" si="35"/>
        <v>8.8246847565626479E-2</v>
      </c>
      <c r="AS81" s="59">
        <f t="shared" si="35"/>
        <v>9.1928364858471723E-2</v>
      </c>
      <c r="AT81" s="59">
        <f t="shared" si="35"/>
        <v>9.5922400780589612E-2</v>
      </c>
      <c r="AU81" s="59">
        <f t="shared" si="35"/>
        <v>9.5968879342495525E-2</v>
      </c>
      <c r="AV81" s="59">
        <f t="shared" si="35"/>
        <v>9.6820927092444969E-2</v>
      </c>
      <c r="AW81" s="59">
        <f t="shared" si="35"/>
        <v>9.594181834599097E-2</v>
      </c>
      <c r="AX81" s="59">
        <f t="shared" si="35"/>
        <v>0.1010099462919523</v>
      </c>
      <c r="AY81" s="59">
        <f t="shared" si="35"/>
        <v>0.10662367549981742</v>
      </c>
      <c r="AZ81" s="59">
        <f t="shared" si="35"/>
        <v>0.10771467278661538</v>
      </c>
      <c r="BA81" s="59">
        <f t="shared" si="35"/>
        <v>0.10657055680328313</v>
      </c>
      <c r="BB81" s="59">
        <f t="shared" si="35"/>
        <v>0.11427887347264652</v>
      </c>
      <c r="BC81" s="59">
        <f t="shared" si="35"/>
        <v>0.11493520820614571</v>
      </c>
      <c r="BD81" s="59">
        <f t="shared" ref="BD81:BE81" si="36">BD9/BD$66</f>
        <v>0.12279332139859671</v>
      </c>
      <c r="BE81" s="59">
        <f t="shared" si="36"/>
        <v>0.11474823440284972</v>
      </c>
      <c r="BF81" s="59">
        <f t="shared" ref="BF81:BG81" si="37">BF9/BF$66</f>
        <v>0.1272064815155162</v>
      </c>
      <c r="BG81" s="59">
        <f t="shared" si="37"/>
        <v>0.13289493809477318</v>
      </c>
      <c r="BH81" s="59">
        <f t="shared" ref="BH81:BI81" si="38">BH9/BH$66</f>
        <v>0.13825494908740471</v>
      </c>
      <c r="BI81" s="59">
        <f t="shared" si="38"/>
        <v>0.13656914207742851</v>
      </c>
      <c r="BJ81" s="59">
        <f t="shared" ref="BJ81:BK81" si="39">BJ9/BJ$66</f>
        <v>0.16267906003370738</v>
      </c>
      <c r="BK81" s="59">
        <f t="shared" si="39"/>
        <v>0.16683897909919188</v>
      </c>
      <c r="BL81" s="59">
        <f t="shared" ref="BL81:BM81" si="40">BL9/BL$66</f>
        <v>0.17036583057188726</v>
      </c>
      <c r="BM81" s="59">
        <f t="shared" si="40"/>
        <v>0.17280059568311271</v>
      </c>
      <c r="BN81" s="59">
        <f t="shared" ref="BN81:BO81" si="41">BN9/BN$66</f>
        <v>0.18735324373064352</v>
      </c>
      <c r="BO81" s="59">
        <f t="shared" si="41"/>
        <v>0.18768091892184099</v>
      </c>
      <c r="BP81" s="59">
        <f t="shared" ref="BP81:BQ81" si="42">BP9/BP$66</f>
        <v>0.19210189191657456</v>
      </c>
      <c r="BQ81" s="59">
        <f t="shared" si="42"/>
        <v>0.18507948132090052</v>
      </c>
      <c r="BR81" s="59">
        <f t="shared" ref="BR81:BS81" si="43">BR9/BR$66</f>
        <v>0.1856831166712388</v>
      </c>
      <c r="BS81" s="59">
        <f t="shared" si="43"/>
        <v>0.19748818899253814</v>
      </c>
      <c r="BT81" s="59">
        <f t="shared" ref="BT81:BU81" si="44">BT9/BT$66</f>
        <v>0.20260870328297242</v>
      </c>
      <c r="BU81" s="59">
        <f t="shared" si="44"/>
        <v>0.20700664798820195</v>
      </c>
      <c r="BV81" s="59">
        <f t="shared" ref="BV81:BX81" si="45">BV9/BV$66</f>
        <v>0.21655710144623685</v>
      </c>
      <c r="BW81" s="59">
        <f t="shared" si="45"/>
        <v>0.21697759442037626</v>
      </c>
      <c r="BX81" s="59">
        <f t="shared" si="45"/>
        <v>0.21979636661507163</v>
      </c>
      <c r="BY81" s="59">
        <v>0.21538730309089066</v>
      </c>
    </row>
    <row r="82" spans="1:77" s="12" customFormat="1" x14ac:dyDescent="0.55000000000000004">
      <c r="A82" s="5"/>
      <c r="B82" s="5"/>
      <c r="C82" s="5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</row>
    <row r="83" spans="1:77" s="20" customFormat="1" x14ac:dyDescent="0.55000000000000004">
      <c r="A83" s="19" t="s">
        <v>7</v>
      </c>
      <c r="B83" s="19"/>
      <c r="C83" s="19"/>
      <c r="D83" s="60">
        <f t="shared" ref="D83:P83" si="46">D11/D$66</f>
        <v>9.0655784138732334E-2</v>
      </c>
      <c r="E83" s="60">
        <f t="shared" si="46"/>
        <v>0.1001225691853479</v>
      </c>
      <c r="F83" s="60">
        <f t="shared" si="46"/>
        <v>9.2892958244335425E-2</v>
      </c>
      <c r="G83" s="60">
        <f t="shared" si="46"/>
        <v>9.1524787735301677E-2</v>
      </c>
      <c r="H83" s="60">
        <f t="shared" si="46"/>
        <v>8.361377657164705E-2</v>
      </c>
      <c r="I83" s="60">
        <f t="shared" si="46"/>
        <v>7.9680830147196971E-2</v>
      </c>
      <c r="J83" s="60">
        <f t="shared" si="46"/>
        <v>7.4879698146238557E-2</v>
      </c>
      <c r="K83" s="60">
        <f t="shared" si="46"/>
        <v>7.2693447094301422E-2</v>
      </c>
      <c r="L83" s="60">
        <f t="shared" si="46"/>
        <v>8.0166828291935888E-2</v>
      </c>
      <c r="M83" s="60">
        <f t="shared" si="46"/>
        <v>7.5213273936563615E-2</v>
      </c>
      <c r="N83" s="60">
        <f t="shared" si="46"/>
        <v>7.099383960860034E-2</v>
      </c>
      <c r="O83" s="60">
        <f t="shared" si="46"/>
        <v>6.8318693530493663E-2</v>
      </c>
      <c r="P83" s="60">
        <f t="shared" si="46"/>
        <v>5.8047485639653749E-2</v>
      </c>
      <c r="Q83" s="60">
        <f t="shared" ref="Q83:Q126" si="47">Q11/Q$66</f>
        <v>6.2606407884399515E-2</v>
      </c>
      <c r="R83" s="60">
        <f t="shared" si="35"/>
        <v>5.4898503874768918E-2</v>
      </c>
      <c r="S83" s="60">
        <f t="shared" si="35"/>
        <v>6.1352505192605856E-2</v>
      </c>
      <c r="T83" s="60">
        <f t="shared" si="35"/>
        <v>5.624039736329739E-2</v>
      </c>
      <c r="U83" s="60">
        <f t="shared" si="35"/>
        <v>5.5839732538190016E-2</v>
      </c>
      <c r="V83" s="60">
        <f t="shared" si="35"/>
        <v>5.2438234070914809E-2</v>
      </c>
      <c r="W83" s="60">
        <f t="shared" si="35"/>
        <v>6.0017422388335975E-2</v>
      </c>
      <c r="X83" s="60">
        <f t="shared" si="35"/>
        <v>4.8608461492223622E-2</v>
      </c>
      <c r="Y83" s="60">
        <f t="shared" si="35"/>
        <v>5.1091989310054764E-2</v>
      </c>
      <c r="Z83" s="60">
        <f t="shared" si="35"/>
        <v>5.6161559709882049E-2</v>
      </c>
      <c r="AA83" s="60">
        <f t="shared" si="35"/>
        <v>5.962056424517282E-2</v>
      </c>
      <c r="AB83" s="60">
        <f t="shared" si="35"/>
        <v>5.1810840604237927E-2</v>
      </c>
      <c r="AC83" s="60">
        <f t="shared" si="35"/>
        <v>5.4474851950848752E-2</v>
      </c>
      <c r="AD83" s="60">
        <f t="shared" si="35"/>
        <v>5.0409073497445826E-2</v>
      </c>
      <c r="AE83" s="60">
        <f t="shared" si="35"/>
        <v>5.9674946272370535E-2</v>
      </c>
      <c r="AF83" s="60">
        <f t="shared" si="35"/>
        <v>5.68241605929488E-2</v>
      </c>
      <c r="AG83" s="60">
        <f t="shared" si="35"/>
        <v>5.5517237951928838E-2</v>
      </c>
      <c r="AH83" s="60">
        <f t="shared" si="35"/>
        <v>5.5265196189862469E-2</v>
      </c>
      <c r="AI83" s="60">
        <f t="shared" si="35"/>
        <v>6.2310591500455211E-2</v>
      </c>
      <c r="AJ83" s="60">
        <f t="shared" si="35"/>
        <v>6.050847672437229E-2</v>
      </c>
      <c r="AK83" s="60">
        <f t="shared" si="35"/>
        <v>5.786964739827466E-2</v>
      </c>
      <c r="AL83" s="60">
        <f t="shared" si="35"/>
        <v>6.4363367990000558E-2</v>
      </c>
      <c r="AM83" s="60">
        <f t="shared" si="35"/>
        <v>6.7315675736921599E-2</v>
      </c>
      <c r="AN83" s="60">
        <f t="shared" si="35"/>
        <v>6.1753055711386479E-2</v>
      </c>
      <c r="AO83" s="60">
        <f t="shared" si="35"/>
        <v>6.8836523309848949E-2</v>
      </c>
      <c r="AP83" s="60">
        <f t="shared" si="35"/>
        <v>7.5505095475957809E-2</v>
      </c>
      <c r="AQ83" s="60">
        <f t="shared" si="35"/>
        <v>7.9902715412789829E-2</v>
      </c>
      <c r="AR83" s="60">
        <f t="shared" si="35"/>
        <v>7.709752116811773E-2</v>
      </c>
      <c r="AS83" s="60">
        <f t="shared" si="35"/>
        <v>8.3687341660992731E-2</v>
      </c>
      <c r="AT83" s="60">
        <f t="shared" si="35"/>
        <v>9.1531832035207636E-2</v>
      </c>
      <c r="AU83" s="60">
        <f t="shared" si="35"/>
        <v>8.5846045651178732E-2</v>
      </c>
      <c r="AV83" s="60">
        <f>AV11/AV$66</f>
        <v>7.1555818884856306E-2</v>
      </c>
      <c r="AW83" s="60">
        <f t="shared" si="35"/>
        <v>7.0225219334389979E-2</v>
      </c>
      <c r="AX83" s="60">
        <f t="shared" si="35"/>
        <v>7.8969316687409086E-2</v>
      </c>
      <c r="AY83" s="60">
        <f t="shared" si="35"/>
        <v>8.0909320385247771E-2</v>
      </c>
      <c r="AZ83" s="60">
        <f t="shared" si="35"/>
        <v>6.5278787640528177E-2</v>
      </c>
      <c r="BA83" s="60">
        <f t="shared" si="35"/>
        <v>6.2711699436406393E-2</v>
      </c>
      <c r="BB83" s="60">
        <f t="shared" si="35"/>
        <v>6.6173790373032421E-2</v>
      </c>
      <c r="BC83" s="60">
        <f t="shared" si="35"/>
        <v>6.3014802599481612E-2</v>
      </c>
      <c r="BD83" s="60">
        <f t="shared" ref="BD83:BE83" si="48">BD11/BD$66</f>
        <v>6.1582576176195281E-2</v>
      </c>
      <c r="BE83" s="60">
        <f t="shared" si="48"/>
        <v>5.6486224545907543E-2</v>
      </c>
      <c r="BF83" s="60">
        <f t="shared" ref="BF83:BG83" si="49">BF11/BF$66</f>
        <v>6.355191700179412E-2</v>
      </c>
      <c r="BG83" s="60">
        <f t="shared" si="49"/>
        <v>7.0562492994772671E-2</v>
      </c>
      <c r="BH83" s="60">
        <f t="shared" ref="BH83:BI83" si="50">BH11/BH$66</f>
        <v>6.7581704508374058E-2</v>
      </c>
      <c r="BI83" s="60">
        <f t="shared" si="50"/>
        <v>6.9291130496663661E-2</v>
      </c>
      <c r="BJ83" s="60">
        <f t="shared" ref="BJ83:BK83" si="51">BJ11/BJ$66</f>
        <v>9.3989479333879661E-2</v>
      </c>
      <c r="BK83" s="60">
        <f t="shared" si="51"/>
        <v>7.8820358263101159E-2</v>
      </c>
      <c r="BL83" s="60">
        <f t="shared" ref="BL83:BM83" si="52">BL11/BL$66</f>
        <v>7.2178697636634967E-2</v>
      </c>
      <c r="BM83" s="60">
        <f t="shared" si="52"/>
        <v>7.1809298976267796E-2</v>
      </c>
      <c r="BN83" s="60">
        <f t="shared" ref="BN83:BO83" si="53">BN11/BN$66</f>
        <v>8.6569817890177397E-2</v>
      </c>
      <c r="BO83" s="60">
        <f t="shared" si="53"/>
        <v>7.8317235634390817E-2</v>
      </c>
      <c r="BP83" s="60">
        <f t="shared" ref="BP83:BQ83" si="54">BP11/BP$66</f>
        <v>7.2724466360692352E-2</v>
      </c>
      <c r="BQ83" s="60">
        <f t="shared" si="54"/>
        <v>6.8466909529293643E-2</v>
      </c>
      <c r="BR83" s="60">
        <f t="shared" ref="BR83:BS83" si="55">BR11/BR$66</f>
        <v>7.5124523191646919E-2</v>
      </c>
      <c r="BS83" s="60">
        <f t="shared" si="55"/>
        <v>8.1752009057455083E-2</v>
      </c>
      <c r="BT83" s="60">
        <f t="shared" ref="BT83:BU83" si="56">BT11/BT$66</f>
        <v>7.5723056072944606E-2</v>
      </c>
      <c r="BU83" s="60">
        <f t="shared" si="56"/>
        <v>7.7523629461312527E-2</v>
      </c>
      <c r="BV83" s="60">
        <f t="shared" ref="BV83:BX83" si="57">BV11/BV$66</f>
        <v>8.6503281699834053E-2</v>
      </c>
      <c r="BW83" s="60">
        <f t="shared" si="57"/>
        <v>8.3930954166610339E-2</v>
      </c>
      <c r="BX83" s="60">
        <f t="shared" si="57"/>
        <v>8.0947989562149172E-2</v>
      </c>
      <c r="BY83" s="60">
        <v>8.1448976234476805E-2</v>
      </c>
    </row>
    <row r="84" spans="1:77" s="12" customFormat="1" x14ac:dyDescent="0.55000000000000004">
      <c r="A84" s="5"/>
      <c r="B84" s="5" t="s">
        <v>32</v>
      </c>
      <c r="C84" s="5"/>
      <c r="D84" s="59">
        <f t="shared" ref="D84:P84" si="58">D12/D$66</f>
        <v>7.548199474189142E-2</v>
      </c>
      <c r="E84" s="59">
        <f t="shared" si="58"/>
        <v>8.7301429226390379E-2</v>
      </c>
      <c r="F84" s="59">
        <f t="shared" si="58"/>
        <v>8.4250448921295421E-2</v>
      </c>
      <c r="G84" s="59">
        <f t="shared" si="58"/>
        <v>8.4205871099471696E-2</v>
      </c>
      <c r="H84" s="59">
        <f t="shared" si="58"/>
        <v>7.5824407948610756E-2</v>
      </c>
      <c r="I84" s="59">
        <f t="shared" si="58"/>
        <v>7.1542681645245354E-2</v>
      </c>
      <c r="J84" s="59">
        <f t="shared" si="58"/>
        <v>6.7624672057850971E-2</v>
      </c>
      <c r="K84" s="59">
        <f t="shared" si="58"/>
        <v>6.3674199767207895E-2</v>
      </c>
      <c r="L84" s="59">
        <f t="shared" si="58"/>
        <v>6.9967300415532688E-2</v>
      </c>
      <c r="M84" s="59">
        <f t="shared" si="58"/>
        <v>6.9918523860601892E-2</v>
      </c>
      <c r="N84" s="59">
        <f t="shared" si="58"/>
        <v>6.7214879003350866E-2</v>
      </c>
      <c r="O84" s="59">
        <f t="shared" si="58"/>
        <v>6.3880565825197411E-2</v>
      </c>
      <c r="P84" s="59">
        <f t="shared" si="58"/>
        <v>5.5085751802558799E-2</v>
      </c>
      <c r="Q84" s="59">
        <f t="shared" si="47"/>
        <v>5.8896645185758323E-2</v>
      </c>
      <c r="R84" s="59">
        <f t="shared" si="35"/>
        <v>5.2078575593411336E-2</v>
      </c>
      <c r="S84" s="59">
        <f t="shared" si="35"/>
        <v>5.7526977094011021E-2</v>
      </c>
      <c r="T84" s="59">
        <f t="shared" si="35"/>
        <v>5.3512339482920633E-2</v>
      </c>
      <c r="U84" s="59">
        <f t="shared" si="35"/>
        <v>5.269846232384981E-2</v>
      </c>
      <c r="V84" s="59">
        <f t="shared" si="35"/>
        <v>4.9027869820777836E-2</v>
      </c>
      <c r="W84" s="59">
        <f t="shared" si="35"/>
        <v>5.6025268913961042E-2</v>
      </c>
      <c r="X84" s="59">
        <f t="shared" si="35"/>
        <v>4.7325139473868225E-2</v>
      </c>
      <c r="Y84" s="59">
        <f t="shared" si="35"/>
        <v>5.0076618866828002E-2</v>
      </c>
      <c r="Z84" s="59">
        <f t="shared" si="35"/>
        <v>5.4649040012216016E-2</v>
      </c>
      <c r="AA84" s="59">
        <f t="shared" si="35"/>
        <v>5.7967834002064116E-2</v>
      </c>
      <c r="AB84" s="59">
        <f t="shared" si="35"/>
        <v>5.0381326635321987E-2</v>
      </c>
      <c r="AC84" s="59">
        <f t="shared" si="35"/>
        <v>5.2724162110829947E-2</v>
      </c>
      <c r="AD84" s="59">
        <f t="shared" si="35"/>
        <v>4.7786629252024572E-2</v>
      </c>
      <c r="AE84" s="59">
        <f t="shared" si="35"/>
        <v>5.7271794792271812E-2</v>
      </c>
      <c r="AF84" s="59">
        <f t="shared" si="35"/>
        <v>5.5513966514811351E-2</v>
      </c>
      <c r="AG84" s="59">
        <f t="shared" si="35"/>
        <v>5.4069601741737201E-2</v>
      </c>
      <c r="AH84" s="59">
        <f t="shared" si="35"/>
        <v>5.3492467927067015E-2</v>
      </c>
      <c r="AI84" s="59">
        <f t="shared" si="35"/>
        <v>6.0072873600210422E-2</v>
      </c>
      <c r="AJ84" s="59">
        <f t="shared" si="35"/>
        <v>5.9329645286483594E-2</v>
      </c>
      <c r="AK84" s="59">
        <f t="shared" si="35"/>
        <v>5.718659365632358E-2</v>
      </c>
      <c r="AL84" s="59">
        <f t="shared" si="35"/>
        <v>6.4346650404953576E-2</v>
      </c>
      <c r="AM84" s="59">
        <f t="shared" si="35"/>
        <v>6.7301985768263448E-2</v>
      </c>
      <c r="AN84" s="59">
        <f t="shared" si="35"/>
        <v>6.1742089742099063E-2</v>
      </c>
      <c r="AO84" s="59">
        <f t="shared" si="35"/>
        <v>6.8828637404718077E-2</v>
      </c>
      <c r="AP84" s="59">
        <f t="shared" si="35"/>
        <v>7.5492754920949964E-2</v>
      </c>
      <c r="AQ84" s="59">
        <f t="shared" si="35"/>
        <v>7.9902102029259861E-2</v>
      </c>
      <c r="AR84" s="59">
        <f t="shared" si="35"/>
        <v>7.7096914641019088E-2</v>
      </c>
      <c r="AS84" s="59">
        <f t="shared" si="35"/>
        <v>8.3686745476984653E-2</v>
      </c>
      <c r="AT84" s="59">
        <f t="shared" si="35"/>
        <v>9.1531245148412918E-2</v>
      </c>
      <c r="AU84" s="59">
        <f t="shared" si="35"/>
        <v>8.5845466408364018E-2</v>
      </c>
      <c r="AV84" s="59">
        <f t="shared" si="35"/>
        <v>7.1555818884856306E-2</v>
      </c>
      <c r="AW84" s="59">
        <f t="shared" si="35"/>
        <v>7.0225219334389979E-2</v>
      </c>
      <c r="AX84" s="59">
        <f t="shared" si="35"/>
        <v>7.8969316687409086E-2</v>
      </c>
      <c r="AY84" s="59">
        <f t="shared" si="35"/>
        <v>8.0909320385247771E-2</v>
      </c>
      <c r="AZ84" s="59">
        <f t="shared" si="35"/>
        <v>6.5278787640528177E-2</v>
      </c>
      <c r="BA84" s="59">
        <f t="shared" si="35"/>
        <v>6.2711699436406393E-2</v>
      </c>
      <c r="BB84" s="59">
        <f t="shared" si="35"/>
        <v>6.6173790373032421E-2</v>
      </c>
      <c r="BC84" s="59">
        <f t="shared" si="35"/>
        <v>6.3014802599481612E-2</v>
      </c>
      <c r="BD84" s="59">
        <f t="shared" ref="BD84:BE84" si="59">BD12/BD$66</f>
        <v>6.1582576176195281E-2</v>
      </c>
      <c r="BE84" s="59">
        <f t="shared" si="59"/>
        <v>5.6486224545907543E-2</v>
      </c>
      <c r="BF84" s="59">
        <f t="shared" ref="BF84:BG84" si="60">BF12/BF$66</f>
        <v>6.355191700179412E-2</v>
      </c>
      <c r="BG84" s="59">
        <f t="shared" si="60"/>
        <v>7.0562492994772671E-2</v>
      </c>
      <c r="BH84" s="59">
        <f t="shared" ref="BH84:BI84" si="61">BH12/BH$66</f>
        <v>6.7556634523680062E-2</v>
      </c>
      <c r="BI84" s="59">
        <f t="shared" si="61"/>
        <v>6.9291130496663661E-2</v>
      </c>
      <c r="BJ84" s="59">
        <f t="shared" ref="BJ84:BK84" si="62">BJ12/BJ$66</f>
        <v>9.3989479333879661E-2</v>
      </c>
      <c r="BK84" s="59">
        <f t="shared" si="62"/>
        <v>7.8820358263101159E-2</v>
      </c>
      <c r="BL84" s="59">
        <f t="shared" ref="BL84:BM84" si="63">BL12/BL$66</f>
        <v>7.2178697636634967E-2</v>
      </c>
      <c r="BM84" s="59">
        <f t="shared" si="63"/>
        <v>7.1809298976267796E-2</v>
      </c>
      <c r="BN84" s="59">
        <f t="shared" ref="BN84:BO84" si="64">BN12/BN$66</f>
        <v>8.6569817890177397E-2</v>
      </c>
      <c r="BO84" s="59">
        <f t="shared" si="64"/>
        <v>7.8317235634390817E-2</v>
      </c>
      <c r="BP84" s="59">
        <f t="shared" ref="BP84:BQ84" si="65">BP12/BP$66</f>
        <v>7.2724466360692352E-2</v>
      </c>
      <c r="BQ84" s="59">
        <f t="shared" si="65"/>
        <v>6.8466909529293643E-2</v>
      </c>
      <c r="BR84" s="59">
        <f t="shared" ref="BR84:BS84" si="66">BR12/BR$66</f>
        <v>7.5124523191646919E-2</v>
      </c>
      <c r="BS84" s="59">
        <f t="shared" si="66"/>
        <v>8.1752009057455083E-2</v>
      </c>
      <c r="BT84" s="59">
        <f t="shared" ref="BT84:BU84" si="67">BT12/BT$66</f>
        <v>7.5723056072944606E-2</v>
      </c>
      <c r="BU84" s="59">
        <f t="shared" si="67"/>
        <v>7.7523629461312527E-2</v>
      </c>
      <c r="BV84" s="59">
        <f t="shared" ref="BV84:BX84" si="68">BV12/BV$66</f>
        <v>8.6503281699834053E-2</v>
      </c>
      <c r="BW84" s="59">
        <f t="shared" si="68"/>
        <v>8.3930954166610339E-2</v>
      </c>
      <c r="BX84" s="59">
        <f t="shared" si="68"/>
        <v>8.0947989562149172E-2</v>
      </c>
      <c r="BY84" s="59">
        <v>8.1448976234476805E-2</v>
      </c>
    </row>
    <row r="85" spans="1:77" s="12" customFormat="1" x14ac:dyDescent="0.55000000000000004">
      <c r="A85" s="5"/>
      <c r="B85" s="5" t="s">
        <v>9</v>
      </c>
      <c r="C85" s="5"/>
      <c r="D85" s="59">
        <f t="shared" ref="D85:P85" si="69">D13/D$66</f>
        <v>6.9796282407308622E-3</v>
      </c>
      <c r="E85" s="59">
        <f t="shared" si="69"/>
        <v>5.2112587346759233E-3</v>
      </c>
      <c r="F85" s="59">
        <f t="shared" si="69"/>
        <v>5.7543181121235852E-3</v>
      </c>
      <c r="G85" s="59">
        <f t="shared" si="69"/>
        <v>4.9968614211676424E-3</v>
      </c>
      <c r="H85" s="59">
        <f t="shared" si="69"/>
        <v>3.7991189411485716E-3</v>
      </c>
      <c r="I85" s="59">
        <f t="shared" si="69"/>
        <v>3.479115397063407E-3</v>
      </c>
      <c r="J85" s="59">
        <f t="shared" si="69"/>
        <v>3.2000160846708263E-3</v>
      </c>
      <c r="K85" s="59">
        <f t="shared" si="69"/>
        <v>3.0485634125000053E-3</v>
      </c>
      <c r="L85" s="59">
        <f t="shared" si="69"/>
        <v>1.9875381541314724E-3</v>
      </c>
      <c r="M85" s="59">
        <f t="shared" si="69"/>
        <v>4.7440661972930672E-3</v>
      </c>
      <c r="N85" s="59">
        <f t="shared" si="69"/>
        <v>6.1771527716133721E-3</v>
      </c>
      <c r="O85" s="59">
        <f t="shared" si="69"/>
        <v>2.6938036821852408E-3</v>
      </c>
      <c r="P85" s="59">
        <f t="shared" si="69"/>
        <v>5.7971211836737575E-5</v>
      </c>
      <c r="Q85" s="59">
        <f t="shared" si="47"/>
        <v>1.028738108484898E-5</v>
      </c>
      <c r="R85" s="59">
        <f t="shared" si="35"/>
        <v>4.2029826957430539E-5</v>
      </c>
      <c r="S85" s="59">
        <f t="shared" si="35"/>
        <v>7.3811526337949409E-5</v>
      </c>
      <c r="T85" s="59">
        <f t="shared" si="35"/>
        <v>2.5356300547428626E-6</v>
      </c>
      <c r="U85" s="59">
        <f t="shared" si="35"/>
        <v>4.2116633539030431E-7</v>
      </c>
      <c r="V85" s="59">
        <f t="shared" si="35"/>
        <v>4.4183636068282282E-9</v>
      </c>
      <c r="W85" s="59">
        <f t="shared" si="35"/>
        <v>0</v>
      </c>
      <c r="X85" s="59">
        <f t="shared" si="35"/>
        <v>9.9603788154431603E-6</v>
      </c>
      <c r="Y85" s="59">
        <f t="shared" si="35"/>
        <v>8.5937511199461791E-8</v>
      </c>
      <c r="Z85" s="59">
        <f t="shared" si="35"/>
        <v>7.4900402470521394E-8</v>
      </c>
      <c r="AA85" s="59">
        <f t="shared" si="35"/>
        <v>3.1994265972359741E-6</v>
      </c>
      <c r="AB85" s="59">
        <f t="shared" si="35"/>
        <v>3.1128434128331734E-6</v>
      </c>
      <c r="AC85" s="59">
        <f t="shared" si="35"/>
        <v>5.1236933869881138E-8</v>
      </c>
      <c r="AD85" s="59">
        <f t="shared" si="35"/>
        <v>5.0488099814169224E-8</v>
      </c>
      <c r="AE85" s="59">
        <f t="shared" si="35"/>
        <v>4.5607121993092571E-8</v>
      </c>
      <c r="AF85" s="59">
        <f t="shared" si="35"/>
        <v>3.4211573202243438E-7</v>
      </c>
      <c r="AG85" s="59">
        <f t="shared" si="35"/>
        <v>7.0699286596795074E-7</v>
      </c>
      <c r="AH85" s="59">
        <f t="shared" si="35"/>
        <v>8.1098360002691644E-7</v>
      </c>
      <c r="AI85" s="59">
        <f t="shared" si="35"/>
        <v>3.7489059755186784E-7</v>
      </c>
      <c r="AJ85" s="59">
        <f t="shared" si="35"/>
        <v>1.7788337093028588E-4</v>
      </c>
      <c r="AK85" s="59">
        <f t="shared" si="35"/>
        <v>9.653334715335952E-8</v>
      </c>
      <c r="AL85" s="59">
        <f t="shared" si="35"/>
        <v>4.3302162976364755E-4</v>
      </c>
      <c r="AM85" s="59">
        <f t="shared" si="35"/>
        <v>2.8664308933387647E-7</v>
      </c>
      <c r="AN85" s="59">
        <f t="shared" si="35"/>
        <v>6.196049287194239E-4</v>
      </c>
      <c r="AO85" s="59">
        <f t="shared" si="35"/>
        <v>8.0046489961808322E-8</v>
      </c>
      <c r="AP85" s="59">
        <f t="shared" si="35"/>
        <v>8.1684384522395413E-4</v>
      </c>
      <c r="AQ85" s="59">
        <f t="shared" si="35"/>
        <v>5.5542211096072386E-9</v>
      </c>
      <c r="AR85" s="59">
        <f t="shared" si="35"/>
        <v>1.0325831657132733E-3</v>
      </c>
      <c r="AS85" s="59">
        <f t="shared" si="35"/>
        <v>7.1776596168797151E-12</v>
      </c>
      <c r="AT85" s="59">
        <f t="shared" si="35"/>
        <v>1.1785385117139408E-3</v>
      </c>
      <c r="AU85" s="59">
        <f t="shared" si="35"/>
        <v>7.4446713103879915E-9</v>
      </c>
      <c r="AV85" s="59">
        <f t="shared" si="35"/>
        <v>1.218417735586222E-3</v>
      </c>
      <c r="AW85" s="59">
        <f t="shared" si="35"/>
        <v>4.1780931756009069E-8</v>
      </c>
      <c r="AX85" s="59">
        <f t="shared" si="35"/>
        <v>1.317300556931453E-3</v>
      </c>
      <c r="AY85" s="59">
        <f t="shared" si="35"/>
        <v>5.9637078206820285E-12</v>
      </c>
      <c r="AZ85" s="59">
        <f t="shared" si="35"/>
        <v>1.4574828407607477E-3</v>
      </c>
      <c r="BA85" s="59">
        <f t="shared" si="35"/>
        <v>5.121766622186265E-7</v>
      </c>
      <c r="BB85" s="59">
        <f t="shared" si="35"/>
        <v>5.0741945557621609E-3</v>
      </c>
      <c r="BC85" s="59">
        <f t="shared" si="35"/>
        <v>5.9582854549438156E-9</v>
      </c>
      <c r="BD85" s="59">
        <f t="shared" ref="BD85:BE85" si="70">BD13/BD$66</f>
        <v>7.5234237308533652E-3</v>
      </c>
      <c r="BE85" s="59">
        <f t="shared" si="70"/>
        <v>4.5619753777127184E-8</v>
      </c>
      <c r="BF85" s="59">
        <f t="shared" ref="BF85:BG85" si="71">BF13/BF$66</f>
        <v>1.747194036199072E-3</v>
      </c>
      <c r="BG85" s="59">
        <f t="shared" si="71"/>
        <v>2.3802440526936815E-9</v>
      </c>
      <c r="BH85" s="59">
        <f t="shared" ref="BH85:BI85" si="72">BH13/BH$66</f>
        <v>1.859496883124691E-3</v>
      </c>
      <c r="BI85" s="59">
        <f t="shared" si="72"/>
        <v>3.7661489055912297E-8</v>
      </c>
      <c r="BJ85" s="59">
        <f t="shared" ref="BJ85:BK85" si="73">BJ13/BJ$66</f>
        <v>1.378596885506368E-3</v>
      </c>
      <c r="BK85" s="59">
        <f t="shared" si="73"/>
        <v>2.0824984558044343E-7</v>
      </c>
      <c r="BL85" s="59">
        <f t="shared" ref="BL85:BM85" si="74">BL13/BL$66</f>
        <v>2.7367190818156947E-3</v>
      </c>
      <c r="BM85" s="59">
        <f t="shared" si="74"/>
        <v>0</v>
      </c>
      <c r="BN85" s="59">
        <f t="shared" ref="BN85:BO85" si="75">BN13/BN$66</f>
        <v>1.9608733122770319E-7</v>
      </c>
      <c r="BO85" s="59">
        <f t="shared" si="75"/>
        <v>1.927848231261139E-7</v>
      </c>
      <c r="BP85" s="59">
        <f t="shared" ref="BP85:BQ85" si="76">BP13/BP$66</f>
        <v>0</v>
      </c>
      <c r="BQ85" s="59">
        <f t="shared" si="76"/>
        <v>0</v>
      </c>
      <c r="BR85" s="59">
        <f t="shared" ref="BR85:BS85" si="77">BR13/BR$66</f>
        <v>0</v>
      </c>
      <c r="BS85" s="59">
        <f t="shared" si="77"/>
        <v>0</v>
      </c>
      <c r="BT85" s="59">
        <f t="shared" ref="BT85:BU85" si="78">BT13/BT$66</f>
        <v>0</v>
      </c>
      <c r="BU85" s="59">
        <f t="shared" si="78"/>
        <v>0</v>
      </c>
      <c r="BV85" s="59">
        <f t="shared" ref="BV85:BX85" si="79">BV13/BV$66</f>
        <v>0</v>
      </c>
      <c r="BW85" s="59">
        <f t="shared" si="79"/>
        <v>0</v>
      </c>
      <c r="BX85" s="59">
        <f t="shared" si="79"/>
        <v>0</v>
      </c>
      <c r="BY85" s="59">
        <v>0</v>
      </c>
    </row>
    <row r="86" spans="1:77" s="12" customFormat="1" x14ac:dyDescent="0.55000000000000004">
      <c r="A86" s="5"/>
      <c r="B86" s="5" t="s">
        <v>10</v>
      </c>
      <c r="C86" s="5"/>
      <c r="D86" s="59">
        <f t="shared" ref="D86:P86" si="80">D14/D$66</f>
        <v>0</v>
      </c>
      <c r="E86" s="59">
        <f t="shared" si="80"/>
        <v>0</v>
      </c>
      <c r="F86" s="59">
        <f t="shared" si="80"/>
        <v>0</v>
      </c>
      <c r="G86" s="59">
        <f t="shared" si="80"/>
        <v>0</v>
      </c>
      <c r="H86" s="59">
        <f t="shared" si="80"/>
        <v>0</v>
      </c>
      <c r="I86" s="59">
        <f t="shared" si="80"/>
        <v>0</v>
      </c>
      <c r="J86" s="59">
        <f t="shared" si="80"/>
        <v>0</v>
      </c>
      <c r="K86" s="59">
        <f t="shared" si="80"/>
        <v>0</v>
      </c>
      <c r="L86" s="59">
        <f t="shared" si="80"/>
        <v>0</v>
      </c>
      <c r="M86" s="59">
        <f t="shared" si="80"/>
        <v>0</v>
      </c>
      <c r="N86" s="59">
        <f t="shared" si="80"/>
        <v>1.7735024333340019E-3</v>
      </c>
      <c r="O86" s="59">
        <f t="shared" si="80"/>
        <v>4.279032947089742E-3</v>
      </c>
      <c r="P86" s="59">
        <f t="shared" si="80"/>
        <v>1.519694690833201E-3</v>
      </c>
      <c r="Q86" s="59">
        <f t="shared" si="47"/>
        <v>5.5564978671676655E-3</v>
      </c>
      <c r="R86" s="59">
        <f t="shared" si="35"/>
        <v>1.1828745971095753E-3</v>
      </c>
      <c r="S86" s="59">
        <f t="shared" si="35"/>
        <v>1.2231015758525556E-3</v>
      </c>
      <c r="T86" s="59">
        <f t="shared" si="35"/>
        <v>2.9715004572538053E-3</v>
      </c>
      <c r="U86" s="59">
        <f t="shared" si="35"/>
        <v>4.1329973475720625E-3</v>
      </c>
      <c r="V86" s="59">
        <f t="shared" si="35"/>
        <v>3.6286017811086126E-3</v>
      </c>
      <c r="W86" s="59">
        <f t="shared" si="35"/>
        <v>1.1496135195589682E-3</v>
      </c>
      <c r="X86" s="59">
        <f t="shared" si="35"/>
        <v>1.1046418693974646E-3</v>
      </c>
      <c r="Y86" s="59">
        <f t="shared" si="35"/>
        <v>1.1589727316380896E-3</v>
      </c>
      <c r="Z86" s="59">
        <f t="shared" si="35"/>
        <v>1.1083864128705392E-3</v>
      </c>
      <c r="AA86" s="59">
        <f t="shared" si="35"/>
        <v>1.1013273422784641E-3</v>
      </c>
      <c r="AB86" s="59">
        <f t="shared" si="35"/>
        <v>1.18339985511424E-3</v>
      </c>
      <c r="AC86" s="59">
        <f t="shared" si="35"/>
        <v>1.1653573141048987E-3</v>
      </c>
      <c r="AD86" s="59">
        <f t="shared" si="35"/>
        <v>1.7815417978285823E-3</v>
      </c>
      <c r="AE86" s="59">
        <f t="shared" si="35"/>
        <v>1.7763476176794872E-3</v>
      </c>
      <c r="AF86" s="59">
        <f t="shared" si="35"/>
        <v>1.5413657831263169E-3</v>
      </c>
      <c r="AG86" s="59">
        <f t="shared" si="35"/>
        <v>1.1116951475520845E-3</v>
      </c>
      <c r="AH86" s="59">
        <f t="shared" si="35"/>
        <v>1.1146838158391211E-3</v>
      </c>
      <c r="AI86" s="59">
        <f t="shared" si="35"/>
        <v>1.0032864459888055E-2</v>
      </c>
      <c r="AJ86" s="59">
        <f t="shared" si="35"/>
        <v>1.3361260088509746E-3</v>
      </c>
      <c r="AK86" s="59">
        <f t="shared" si="35"/>
        <v>1.2115042241192886E-3</v>
      </c>
      <c r="AL86" s="59">
        <f t="shared" si="35"/>
        <v>1.0374282045650489E-3</v>
      </c>
      <c r="AM86" s="59">
        <f t="shared" si="35"/>
        <v>9.2493735349286684E-4</v>
      </c>
      <c r="AN86" s="59">
        <f t="shared" si="35"/>
        <v>1.2176262942563939E-3</v>
      </c>
      <c r="AO86" s="59">
        <f t="shared" si="35"/>
        <v>1.1565456456382136E-3</v>
      </c>
      <c r="AP86" s="59">
        <f t="shared" si="35"/>
        <v>2.5890109259641219E-3</v>
      </c>
      <c r="AQ86" s="59">
        <f t="shared" si="35"/>
        <v>7.9137501849244479E-3</v>
      </c>
      <c r="AR86" s="59">
        <f t="shared" si="35"/>
        <v>3.6461911426375008E-3</v>
      </c>
      <c r="AS86" s="59">
        <f t="shared" si="35"/>
        <v>1.1053095732913468E-2</v>
      </c>
      <c r="AT86" s="59">
        <f t="shared" si="35"/>
        <v>1.3715066998163274E-2</v>
      </c>
      <c r="AU86" s="59">
        <f t="shared" si="35"/>
        <v>1.3510470192014524E-2</v>
      </c>
      <c r="AV86" s="59">
        <f t="shared" si="35"/>
        <v>3.6547612791983752E-3</v>
      </c>
      <c r="AW86" s="59">
        <f t="shared" si="35"/>
        <v>8.0359369974890103E-3</v>
      </c>
      <c r="AX86" s="59">
        <f t="shared" si="35"/>
        <v>7.5441585072809157E-3</v>
      </c>
      <c r="AY86" s="59">
        <f t="shared" si="35"/>
        <v>1.2842513994438486E-2</v>
      </c>
      <c r="AZ86" s="59">
        <f t="shared" si="35"/>
        <v>3.2218460716039472E-3</v>
      </c>
      <c r="BA86" s="59">
        <f t="shared" si="35"/>
        <v>4.4545133062655184E-3</v>
      </c>
      <c r="BB86" s="59">
        <f t="shared" si="35"/>
        <v>5.4539888795286364E-3</v>
      </c>
      <c r="BC86" s="59">
        <f t="shared" si="35"/>
        <v>5.4190149921113104E-3</v>
      </c>
      <c r="BD86" s="59">
        <f t="shared" ref="BD86:BE86" si="81">BD14/BD$66</f>
        <v>3.9287184527010628E-4</v>
      </c>
      <c r="BE86" s="59">
        <f t="shared" si="81"/>
        <v>3.8477199731084047E-4</v>
      </c>
      <c r="BF86" s="59">
        <f t="shared" ref="BF86:BG86" si="82">BF14/BF$66</f>
        <v>3.3279528396315309E-3</v>
      </c>
      <c r="BG86" s="59">
        <f t="shared" si="82"/>
        <v>8.0595874905718401E-3</v>
      </c>
      <c r="BH86" s="59">
        <f t="shared" ref="BH86:BI86" si="83">BH14/BH$66</f>
        <v>6.4962597838316252E-5</v>
      </c>
      <c r="BI86" s="59">
        <f t="shared" si="83"/>
        <v>2.022757928842601E-3</v>
      </c>
      <c r="BJ86" s="59">
        <f t="shared" ref="BJ86:BK86" si="84">BJ14/BJ$66</f>
        <v>7.1032774431399265E-3</v>
      </c>
      <c r="BK86" s="59">
        <f t="shared" si="84"/>
        <v>9.3130197017439933E-3</v>
      </c>
      <c r="BL86" s="59">
        <f t="shared" ref="BL86:BM86" si="85">BL14/BL$66</f>
        <v>2.3310470157601173E-3</v>
      </c>
      <c r="BM86" s="59">
        <f t="shared" si="85"/>
        <v>5.6634485342963569E-3</v>
      </c>
      <c r="BN86" s="59">
        <f t="shared" ref="BN86:BO86" si="86">BN14/BN$66</f>
        <v>8.4504954282969679E-3</v>
      </c>
      <c r="BO86" s="59">
        <f t="shared" si="86"/>
        <v>6.0096682770445472E-3</v>
      </c>
      <c r="BP86" s="59">
        <f t="shared" ref="BP86:BQ86" si="87">BP14/BP$66</f>
        <v>2.4312384240752945E-3</v>
      </c>
      <c r="BQ86" s="59">
        <f t="shared" si="87"/>
        <v>1.3225922411742557E-3</v>
      </c>
      <c r="BR86" s="59">
        <f t="shared" ref="BR86:BS86" si="88">BR14/BR$66</f>
        <v>2.4125443116469031E-3</v>
      </c>
      <c r="BS86" s="59">
        <f t="shared" si="88"/>
        <v>3.7081001144592504E-3</v>
      </c>
      <c r="BT86" s="59">
        <f t="shared" ref="BT86:BU86" si="89">BT14/BT$66</f>
        <v>1.8990809492474107E-3</v>
      </c>
      <c r="BU86" s="59">
        <f t="shared" si="89"/>
        <v>3.7200277909906661E-3</v>
      </c>
      <c r="BV86" s="59">
        <f t="shared" ref="BV86:BX86" si="90">BV14/BV$66</f>
        <v>2.6489380999809744E-3</v>
      </c>
      <c r="BW86" s="59">
        <f t="shared" si="90"/>
        <v>1.7458773989382692E-3</v>
      </c>
      <c r="BX86" s="59">
        <f t="shared" si="90"/>
        <v>7.6645627377619778E-4</v>
      </c>
      <c r="BY86" s="59">
        <v>1.5684540903828724E-3</v>
      </c>
    </row>
    <row r="87" spans="1:77" s="12" customFormat="1" x14ac:dyDescent="0.55000000000000004">
      <c r="A87" s="5"/>
      <c r="B87" s="5" t="s">
        <v>11</v>
      </c>
      <c r="C87" s="5"/>
      <c r="D87" s="59">
        <f t="shared" ref="D87:P87" si="91">D15/D$66</f>
        <v>6.8502366501160553E-2</v>
      </c>
      <c r="E87" s="59">
        <f t="shared" si="91"/>
        <v>8.2090170491714465E-2</v>
      </c>
      <c r="F87" s="59">
        <f t="shared" si="91"/>
        <v>7.8496130809171838E-2</v>
      </c>
      <c r="G87" s="59">
        <f t="shared" si="91"/>
        <v>7.9209009678304049E-2</v>
      </c>
      <c r="H87" s="59">
        <f t="shared" si="91"/>
        <v>7.202528900746219E-2</v>
      </c>
      <c r="I87" s="59">
        <f t="shared" si="91"/>
        <v>6.8063566248181939E-2</v>
      </c>
      <c r="J87" s="59">
        <f t="shared" si="91"/>
        <v>6.4424655973180145E-2</v>
      </c>
      <c r="K87" s="59">
        <f t="shared" si="91"/>
        <v>6.0625636354707899E-2</v>
      </c>
      <c r="L87" s="59">
        <f t="shared" si="91"/>
        <v>6.7979762261401219E-2</v>
      </c>
      <c r="M87" s="59">
        <f t="shared" si="91"/>
        <v>6.517445766330883E-2</v>
      </c>
      <c r="N87" s="59">
        <f t="shared" si="91"/>
        <v>5.926422379840348E-2</v>
      </c>
      <c r="O87" s="59">
        <f t="shared" si="91"/>
        <v>5.6907729195922421E-2</v>
      </c>
      <c r="P87" s="59">
        <f t="shared" si="91"/>
        <v>5.3508085899888862E-2</v>
      </c>
      <c r="Q87" s="59">
        <f t="shared" si="47"/>
        <v>5.3329859937505809E-2</v>
      </c>
      <c r="R87" s="59">
        <f t="shared" si="35"/>
        <v>5.0853671169344333E-2</v>
      </c>
      <c r="S87" s="59">
        <f t="shared" si="35"/>
        <v>5.6230063991820511E-2</v>
      </c>
      <c r="T87" s="59">
        <f t="shared" si="35"/>
        <v>5.0538303395612091E-2</v>
      </c>
      <c r="U87" s="59">
        <f t="shared" si="35"/>
        <v>4.8565043809942358E-2</v>
      </c>
      <c r="V87" s="59">
        <f t="shared" si="35"/>
        <v>4.539926362130562E-2</v>
      </c>
      <c r="W87" s="59">
        <f t="shared" si="35"/>
        <v>5.4875655394402069E-2</v>
      </c>
      <c r="X87" s="59">
        <f t="shared" si="35"/>
        <v>4.6210537225655317E-2</v>
      </c>
      <c r="Y87" s="59">
        <f t="shared" si="35"/>
        <v>4.8917560197678712E-2</v>
      </c>
      <c r="Z87" s="59">
        <f t="shared" si="35"/>
        <v>5.3540578698943006E-2</v>
      </c>
      <c r="AA87" s="59">
        <f t="shared" si="35"/>
        <v>5.6863307233188415E-2</v>
      </c>
      <c r="AB87" s="59">
        <f t="shared" si="35"/>
        <v>4.9194813936794916E-2</v>
      </c>
      <c r="AC87" s="59">
        <f t="shared" si="35"/>
        <v>5.1558753559791178E-2</v>
      </c>
      <c r="AD87" s="59">
        <f t="shared" si="35"/>
        <v>4.6005036966096181E-2</v>
      </c>
      <c r="AE87" s="59">
        <f t="shared" si="35"/>
        <v>5.5495401567470327E-2</v>
      </c>
      <c r="AF87" s="59">
        <f t="shared" si="35"/>
        <v>5.3972258615953006E-2</v>
      </c>
      <c r="AG87" s="59">
        <f t="shared" si="35"/>
        <v>5.2957199601319151E-2</v>
      </c>
      <c r="AH87" s="59">
        <f t="shared" si="35"/>
        <v>5.237697312762786E-2</v>
      </c>
      <c r="AI87" s="59">
        <f t="shared" si="35"/>
        <v>5.0039634249724824E-2</v>
      </c>
      <c r="AJ87" s="59">
        <f t="shared" si="35"/>
        <v>5.7815635906702328E-2</v>
      </c>
      <c r="AK87" s="59">
        <f t="shared" si="35"/>
        <v>5.5974992898857136E-2</v>
      </c>
      <c r="AL87" s="59">
        <f t="shared" si="35"/>
        <v>6.2876200570624874E-2</v>
      </c>
      <c r="AM87" s="59">
        <f t="shared" si="35"/>
        <v>6.6376761771681253E-2</v>
      </c>
      <c r="AN87" s="59">
        <f t="shared" si="35"/>
        <v>5.9904858519123243E-2</v>
      </c>
      <c r="AO87" s="59">
        <f t="shared" si="35"/>
        <v>6.7672011712589908E-2</v>
      </c>
      <c r="AP87" s="59">
        <f t="shared" si="35"/>
        <v>7.2086900149761879E-2</v>
      </c>
      <c r="AQ87" s="59">
        <f t="shared" si="35"/>
        <v>7.1988346290114302E-2</v>
      </c>
      <c r="AR87" s="59">
        <f t="shared" si="35"/>
        <v>7.2418140332668302E-2</v>
      </c>
      <c r="AS87" s="59">
        <f t="shared" si="35"/>
        <v>7.2633649736893527E-2</v>
      </c>
      <c r="AT87" s="59">
        <f t="shared" si="35"/>
        <v>7.6637639638535718E-2</v>
      </c>
      <c r="AU87" s="59">
        <f t="shared" si="35"/>
        <v>7.2334988771678196E-2</v>
      </c>
      <c r="AV87" s="59">
        <f t="shared" si="35"/>
        <v>6.6682639870071711E-2</v>
      </c>
      <c r="AW87" s="59">
        <f t="shared" si="35"/>
        <v>6.2189240555969208E-2</v>
      </c>
      <c r="AX87" s="59">
        <f t="shared" si="35"/>
        <v>7.0107857623196698E-2</v>
      </c>
      <c r="AY87" s="59">
        <f t="shared" si="35"/>
        <v>6.806680638484558E-2</v>
      </c>
      <c r="AZ87" s="59">
        <f t="shared" si="35"/>
        <v>6.0599458728163483E-2</v>
      </c>
      <c r="BA87" s="59">
        <f t="shared" si="35"/>
        <v>5.8256673953478652E-2</v>
      </c>
      <c r="BB87" s="59">
        <f t="shared" si="35"/>
        <v>5.5645606937741628E-2</v>
      </c>
      <c r="BC87" s="59">
        <f t="shared" si="35"/>
        <v>5.7595781649084861E-2</v>
      </c>
      <c r="BD87" s="59">
        <f t="shared" ref="BD87:BE87" si="92">BD15/BD$66</f>
        <v>5.3666280600071808E-2</v>
      </c>
      <c r="BE87" s="59">
        <f t="shared" si="92"/>
        <v>5.6101406928842926E-2</v>
      </c>
      <c r="BF87" s="59">
        <f t="shared" ref="BF87:BG87" si="93">BF15/BF$66</f>
        <v>5.8476770125963515E-2</v>
      </c>
      <c r="BG87" s="59">
        <f t="shared" si="93"/>
        <v>6.2502903123956788E-2</v>
      </c>
      <c r="BH87" s="59">
        <f t="shared" ref="BH87:BI87" si="94">BH15/BH$66</f>
        <v>6.5632175042717067E-2</v>
      </c>
      <c r="BI87" s="59">
        <f t="shared" si="94"/>
        <v>6.7268334906332009E-2</v>
      </c>
      <c r="BJ87" s="59">
        <f t="shared" ref="BJ87:BK87" si="95">BJ15/BJ$66</f>
        <v>8.5507605005233356E-2</v>
      </c>
      <c r="BK87" s="59">
        <f t="shared" si="95"/>
        <v>6.9507130311511581E-2</v>
      </c>
      <c r="BL87" s="59">
        <f t="shared" ref="BL87:BM87" si="96">BL15/BL$66</f>
        <v>6.7110931539059157E-2</v>
      </c>
      <c r="BM87" s="59">
        <f t="shared" si="96"/>
        <v>6.6145850441971452E-2</v>
      </c>
      <c r="BN87" s="59">
        <f t="shared" ref="BN87:BO87" si="97">BN15/BN$66</f>
        <v>7.8119126374549194E-2</v>
      </c>
      <c r="BO87" s="59">
        <f t="shared" si="97"/>
        <v>7.2307374572523134E-2</v>
      </c>
      <c r="BP87" s="59">
        <f t="shared" ref="BP87:BQ87" si="98">BP15/BP$66</f>
        <v>7.0293227936617061E-2</v>
      </c>
      <c r="BQ87" s="59">
        <f t="shared" si="98"/>
        <v>6.7144317288119398E-2</v>
      </c>
      <c r="BR87" s="59">
        <f t="shared" ref="BR87:BS87" si="99">BR15/BR$66</f>
        <v>7.2711978880000014E-2</v>
      </c>
      <c r="BS87" s="59">
        <f t="shared" si="99"/>
        <v>7.8043908942995829E-2</v>
      </c>
      <c r="BT87" s="59">
        <f t="shared" ref="BT87:BU87" si="100">BT15/BT$66</f>
        <v>7.3823975123697191E-2</v>
      </c>
      <c r="BU87" s="59">
        <f t="shared" si="100"/>
        <v>7.3803601670321864E-2</v>
      </c>
      <c r="BV87" s="59">
        <f t="shared" ref="BV87:BX87" si="101">BV15/BV$66</f>
        <v>8.3854343599853082E-2</v>
      </c>
      <c r="BW87" s="59">
        <f t="shared" si="101"/>
        <v>8.2185076767672074E-2</v>
      </c>
      <c r="BX87" s="59">
        <f t="shared" si="101"/>
        <v>8.0181533288372978E-2</v>
      </c>
      <c r="BY87" s="59">
        <v>7.9880522144093927E-2</v>
      </c>
    </row>
    <row r="88" spans="1:77" s="12" customFormat="1" x14ac:dyDescent="0.55000000000000004">
      <c r="A88" s="5"/>
      <c r="B88" s="61" t="s">
        <v>12</v>
      </c>
      <c r="C88" s="5"/>
      <c r="D88" s="59">
        <f t="shared" ref="D88:P88" si="102">D16/D$66</f>
        <v>1.5173789396840925E-2</v>
      </c>
      <c r="E88" s="59">
        <f t="shared" si="102"/>
        <v>1.2821139958957513E-2</v>
      </c>
      <c r="F88" s="59">
        <f t="shared" si="102"/>
        <v>8.642509323040011E-3</v>
      </c>
      <c r="G88" s="59">
        <f t="shared" si="102"/>
        <v>7.3189166358299685E-3</v>
      </c>
      <c r="H88" s="59">
        <f t="shared" si="102"/>
        <v>7.7893686230362932E-3</v>
      </c>
      <c r="I88" s="59">
        <f t="shared" si="102"/>
        <v>8.1381485019516222E-3</v>
      </c>
      <c r="J88" s="59">
        <f t="shared" si="102"/>
        <v>7.2550260883875823E-3</v>
      </c>
      <c r="K88" s="59">
        <f t="shared" si="102"/>
        <v>9.01924732709352E-3</v>
      </c>
      <c r="L88" s="59">
        <f t="shared" si="102"/>
        <v>1.0199527876403202E-2</v>
      </c>
      <c r="M88" s="59">
        <f t="shared" si="102"/>
        <v>5.2947500759617213E-3</v>
      </c>
      <c r="N88" s="59">
        <f t="shared" si="102"/>
        <v>3.7789606052494899E-3</v>
      </c>
      <c r="O88" s="59">
        <f t="shared" si="102"/>
        <v>4.4381277052962615E-3</v>
      </c>
      <c r="P88" s="59">
        <f t="shared" si="102"/>
        <v>2.9617338370949448E-3</v>
      </c>
      <c r="Q88" s="59">
        <f t="shared" si="47"/>
        <v>3.7097626986411815E-3</v>
      </c>
      <c r="R88" s="59">
        <f t="shared" si="35"/>
        <v>2.8199282813575889E-3</v>
      </c>
      <c r="S88" s="59">
        <f t="shared" si="35"/>
        <v>3.8255280985948431E-3</v>
      </c>
      <c r="T88" s="59">
        <f t="shared" si="35"/>
        <v>2.7280578803767544E-3</v>
      </c>
      <c r="U88" s="59">
        <f t="shared" si="35"/>
        <v>3.141270214340203E-3</v>
      </c>
      <c r="V88" s="59">
        <f t="shared" ref="R88:BC90" si="103">V16/V$66</f>
        <v>3.4103642501369714E-3</v>
      </c>
      <c r="W88" s="59">
        <f t="shared" si="103"/>
        <v>3.9921534743749369E-3</v>
      </c>
      <c r="X88" s="59">
        <f t="shared" si="103"/>
        <v>1.2833220183553966E-3</v>
      </c>
      <c r="Y88" s="59">
        <f t="shared" si="103"/>
        <v>1.0153704432267617E-3</v>
      </c>
      <c r="Z88" s="59">
        <f t="shared" si="103"/>
        <v>1.5125196976660355E-3</v>
      </c>
      <c r="AA88" s="59">
        <f t="shared" si="103"/>
        <v>1.652730243108706E-3</v>
      </c>
      <c r="AB88" s="59">
        <f t="shared" si="103"/>
        <v>1.4295139689159402E-3</v>
      </c>
      <c r="AC88" s="59">
        <f t="shared" si="103"/>
        <v>1.7506898400187999E-3</v>
      </c>
      <c r="AD88" s="59">
        <f t="shared" si="103"/>
        <v>2.6224442454212504E-3</v>
      </c>
      <c r="AE88" s="59">
        <f t="shared" si="103"/>
        <v>2.4031514800987234E-3</v>
      </c>
      <c r="AF88" s="59">
        <f t="shared" si="103"/>
        <v>1.3101940781374453E-3</v>
      </c>
      <c r="AG88" s="59">
        <f t="shared" si="103"/>
        <v>1.4476362101916358E-3</v>
      </c>
      <c r="AH88" s="59">
        <f t="shared" si="103"/>
        <v>1.7727282627954504E-3</v>
      </c>
      <c r="AI88" s="59">
        <f t="shared" si="103"/>
        <v>2.2377179002447882E-3</v>
      </c>
      <c r="AJ88" s="59">
        <f t="shared" si="103"/>
        <v>1.1788314378886979E-3</v>
      </c>
      <c r="AK88" s="59">
        <f t="shared" si="103"/>
        <v>6.8305374195108345E-4</v>
      </c>
      <c r="AL88" s="59">
        <f t="shared" si="103"/>
        <v>1.6717585046985049E-5</v>
      </c>
      <c r="AM88" s="59">
        <f t="shared" si="103"/>
        <v>1.3689968658145293E-5</v>
      </c>
      <c r="AN88" s="59">
        <f t="shared" si="103"/>
        <v>1.0965969287419572E-5</v>
      </c>
      <c r="AO88" s="59">
        <f t="shared" si="103"/>
        <v>7.8859051308715257E-6</v>
      </c>
      <c r="AP88" s="59">
        <f t="shared" si="103"/>
        <v>1.2340555007843622E-5</v>
      </c>
      <c r="AQ88" s="59">
        <f t="shared" si="103"/>
        <v>6.1338352996927123E-7</v>
      </c>
      <c r="AR88" s="59">
        <f t="shared" si="103"/>
        <v>6.0652709864500529E-7</v>
      </c>
      <c r="AS88" s="59">
        <f t="shared" si="103"/>
        <v>5.9618400807922798E-7</v>
      </c>
      <c r="AT88" s="59">
        <f t="shared" si="103"/>
        <v>5.8688679471113699E-7</v>
      </c>
      <c r="AU88" s="59">
        <f t="shared" si="103"/>
        <v>5.7924281470806097E-7</v>
      </c>
      <c r="AV88" s="59">
        <f t="shared" si="103"/>
        <v>0</v>
      </c>
      <c r="AW88" s="59">
        <f t="shared" si="103"/>
        <v>0</v>
      </c>
      <c r="AX88" s="59">
        <f t="shared" si="103"/>
        <v>0</v>
      </c>
      <c r="AY88" s="59">
        <f t="shared" si="103"/>
        <v>0</v>
      </c>
      <c r="AZ88" s="59">
        <f t="shared" si="103"/>
        <v>0</v>
      </c>
      <c r="BA88" s="59">
        <f t="shared" si="103"/>
        <v>0</v>
      </c>
      <c r="BB88" s="59">
        <f t="shared" si="103"/>
        <v>0</v>
      </c>
      <c r="BC88" s="59">
        <f t="shared" si="103"/>
        <v>0</v>
      </c>
      <c r="BD88" s="59">
        <f t="shared" ref="BD88:BE88" si="104">BD16/BD$66</f>
        <v>0</v>
      </c>
      <c r="BE88" s="59">
        <f t="shared" si="104"/>
        <v>0</v>
      </c>
      <c r="BF88" s="59">
        <f t="shared" ref="BF88:BG88" si="105">BF16/BF$66</f>
        <v>0</v>
      </c>
      <c r="BG88" s="59">
        <f t="shared" si="105"/>
        <v>0</v>
      </c>
      <c r="BH88" s="59">
        <f t="shared" ref="BH88:BI88" si="106">BH16/BH$66</f>
        <v>2.5069984693995658E-5</v>
      </c>
      <c r="BI88" s="59">
        <f t="shared" si="106"/>
        <v>0</v>
      </c>
      <c r="BJ88" s="59">
        <f t="shared" ref="BJ88:BK88" si="107">BJ16/BJ$66</f>
        <v>0</v>
      </c>
      <c r="BK88" s="59">
        <f t="shared" si="107"/>
        <v>0</v>
      </c>
      <c r="BL88" s="59">
        <f t="shared" ref="BL88:BM88" si="108">BL16/BL$66</f>
        <v>0</v>
      </c>
      <c r="BM88" s="59">
        <f t="shared" si="108"/>
        <v>0</v>
      </c>
      <c r="BN88" s="59">
        <f t="shared" ref="BN88:BO88" si="109">BN16/BN$66</f>
        <v>0</v>
      </c>
      <c r="BO88" s="59">
        <f t="shared" si="109"/>
        <v>0</v>
      </c>
      <c r="BP88" s="59">
        <f t="shared" ref="BP88:BQ88" si="110">BP16/BP$66</f>
        <v>0</v>
      </c>
      <c r="BQ88" s="59">
        <f t="shared" si="110"/>
        <v>0</v>
      </c>
      <c r="BR88" s="59">
        <f t="shared" ref="BR88:BS88" si="111">BR16/BR$66</f>
        <v>0</v>
      </c>
      <c r="BS88" s="59">
        <f t="shared" si="111"/>
        <v>0</v>
      </c>
      <c r="BT88" s="59">
        <f t="shared" ref="BT88:BU88" si="112">BT16/BT$66</f>
        <v>0</v>
      </c>
      <c r="BU88" s="59">
        <f t="shared" si="112"/>
        <v>0</v>
      </c>
      <c r="BV88" s="59">
        <f t="shared" ref="BV88:BX88" si="113">BV16/BV$66</f>
        <v>0</v>
      </c>
      <c r="BW88" s="59">
        <f t="shared" si="113"/>
        <v>0</v>
      </c>
      <c r="BX88" s="59">
        <f t="shared" si="113"/>
        <v>0</v>
      </c>
      <c r="BY88" s="59">
        <v>0</v>
      </c>
    </row>
    <row r="89" spans="1:77" s="12" customFormat="1" x14ac:dyDescent="0.55000000000000004">
      <c r="A89" s="5"/>
      <c r="B89" s="5"/>
      <c r="C89" s="5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</row>
    <row r="90" spans="1:77" s="20" customFormat="1" x14ac:dyDescent="0.55000000000000004">
      <c r="A90" s="19" t="s">
        <v>13</v>
      </c>
      <c r="B90" s="19"/>
      <c r="C90" s="19"/>
      <c r="D90" s="60">
        <f t="shared" ref="D90:P90" si="114">D18/D$66</f>
        <v>-5.3520627411231612E-2</v>
      </c>
      <c r="E90" s="60">
        <f t="shared" si="114"/>
        <v>-6.9338837319438934E-2</v>
      </c>
      <c r="F90" s="60">
        <f t="shared" si="114"/>
        <v>-6.3287178451276599E-2</v>
      </c>
      <c r="G90" s="60">
        <f t="shared" si="114"/>
        <v>-6.6845028607236123E-2</v>
      </c>
      <c r="H90" s="60">
        <f t="shared" si="114"/>
        <v>-6.3118524667973394E-2</v>
      </c>
      <c r="I90" s="60">
        <f t="shared" si="114"/>
        <v>-6.2100579826393068E-2</v>
      </c>
      <c r="J90" s="60">
        <f t="shared" si="114"/>
        <v>-5.92663465715366E-2</v>
      </c>
      <c r="K90" s="60">
        <f t="shared" si="114"/>
        <v>-5.8182189731424985E-2</v>
      </c>
      <c r="L90" s="60">
        <f t="shared" si="114"/>
        <v>-6.6717010636649185E-2</v>
      </c>
      <c r="M90" s="60">
        <f t="shared" si="114"/>
        <v>-6.298732344316664E-2</v>
      </c>
      <c r="N90" s="60">
        <f t="shared" si="114"/>
        <v>-6.0375985923055951E-2</v>
      </c>
      <c r="O90" s="60">
        <f t="shared" si="114"/>
        <v>-5.8780793258151415E-2</v>
      </c>
      <c r="P90" s="60">
        <f t="shared" si="114"/>
        <v>-4.6253742823145462E-2</v>
      </c>
      <c r="Q90" s="60">
        <f t="shared" si="47"/>
        <v>-4.9876780489513793E-2</v>
      </c>
      <c r="R90" s="60">
        <f t="shared" si="103"/>
        <v>-3.8435849493821464E-2</v>
      </c>
      <c r="S90" s="60">
        <f t="shared" si="103"/>
        <v>-4.6174248328898493E-2</v>
      </c>
      <c r="T90" s="60">
        <f t="shared" si="103"/>
        <v>-3.6417435337700345E-2</v>
      </c>
      <c r="U90" s="60">
        <f t="shared" si="103"/>
        <v>-3.698124416524836E-2</v>
      </c>
      <c r="V90" s="60">
        <f t="shared" si="103"/>
        <v>-3.469556738455469E-2</v>
      </c>
      <c r="W90" s="60">
        <f t="shared" si="103"/>
        <v>-4.2777697149719338E-2</v>
      </c>
      <c r="X90" s="60">
        <f t="shared" si="103"/>
        <v>-3.2556182165266533E-2</v>
      </c>
      <c r="Y90" s="60">
        <f t="shared" si="103"/>
        <v>-3.5068314408139151E-2</v>
      </c>
      <c r="Z90" s="60">
        <f t="shared" si="103"/>
        <v>-3.938941568488824E-2</v>
      </c>
      <c r="AA90" s="60">
        <f t="shared" si="103"/>
        <v>-4.1642172572932012E-2</v>
      </c>
      <c r="AB90" s="60">
        <f t="shared" si="103"/>
        <v>-3.3018071956041256E-2</v>
      </c>
      <c r="AC90" s="60">
        <f t="shared" si="103"/>
        <v>-3.5484006133423611E-2</v>
      </c>
      <c r="AD90" s="60">
        <f t="shared" si="103"/>
        <v>-2.9735658501292506E-2</v>
      </c>
      <c r="AE90" s="60">
        <f t="shared" si="103"/>
        <v>-3.4349839117655198E-2</v>
      </c>
      <c r="AF90" s="60">
        <f t="shared" si="103"/>
        <v>-2.7330564676130174E-2</v>
      </c>
      <c r="AG90" s="60">
        <f t="shared" si="103"/>
        <v>-2.5574854379356766E-2</v>
      </c>
      <c r="AH90" s="60">
        <f t="shared" si="103"/>
        <v>-2.3040924012029215E-2</v>
      </c>
      <c r="AI90" s="60">
        <f t="shared" si="103"/>
        <v>-2.1660237011830872E-2</v>
      </c>
      <c r="AJ90" s="60">
        <f t="shared" si="103"/>
        <v>-1.5642835353805798E-2</v>
      </c>
      <c r="AK90" s="60">
        <f t="shared" si="103"/>
        <v>-6.5646539201253164E-3</v>
      </c>
      <c r="AL90" s="60">
        <f t="shared" si="103"/>
        <v>-7.0274276107308124E-3</v>
      </c>
      <c r="AM90" s="60">
        <f t="shared" si="103"/>
        <v>-1.6468061499204615E-3</v>
      </c>
      <c r="AN90" s="60">
        <f t="shared" si="103"/>
        <v>8.9957434428747946E-3</v>
      </c>
      <c r="AO90" s="60">
        <f t="shared" si="103"/>
        <v>5.6939380141313055E-3</v>
      </c>
      <c r="AP90" s="60">
        <f t="shared" si="103"/>
        <v>3.9523272290323203E-3</v>
      </c>
      <c r="AQ90" s="60">
        <f t="shared" si="103"/>
        <v>6.2843441957259188E-3</v>
      </c>
      <c r="AR90" s="60">
        <f t="shared" si="103"/>
        <v>1.4709353595629897E-2</v>
      </c>
      <c r="AS90" s="60">
        <f t="shared" si="103"/>
        <v>1.1749824593005083E-2</v>
      </c>
      <c r="AT90" s="60">
        <f t="shared" si="103"/>
        <v>7.8446520089159606E-3</v>
      </c>
      <c r="AU90" s="60">
        <f t="shared" si="103"/>
        <v>1.3522715047456963E-2</v>
      </c>
      <c r="AV90" s="60">
        <f t="shared" si="103"/>
        <v>2.8607577490316827E-2</v>
      </c>
      <c r="AW90" s="60">
        <f t="shared" si="103"/>
        <v>2.9025422577598742E-2</v>
      </c>
      <c r="AX90" s="60">
        <f t="shared" si="103"/>
        <v>2.5301849654840274E-2</v>
      </c>
      <c r="AY90" s="60">
        <f t="shared" si="103"/>
        <v>2.8917908378621428E-2</v>
      </c>
      <c r="AZ90" s="60">
        <f t="shared" si="103"/>
        <v>4.5586138419143468E-2</v>
      </c>
      <c r="BA90" s="60">
        <f t="shared" si="103"/>
        <v>4.6945002818588683E-2</v>
      </c>
      <c r="BB90" s="60">
        <f t="shared" si="103"/>
        <v>5.1134478967131074E-2</v>
      </c>
      <c r="BC90" s="60">
        <f t="shared" si="103"/>
        <v>5.4901164488844245E-2</v>
      </c>
      <c r="BD90" s="60">
        <f t="shared" ref="BD90:BE90" si="115">BD18/BD$66</f>
        <v>6.4133669827261514E-2</v>
      </c>
      <c r="BE90" s="60">
        <f t="shared" si="115"/>
        <v>6.1125162184253776E-2</v>
      </c>
      <c r="BF90" s="60">
        <f t="shared" ref="BF90:BG90" si="116">BF18/BF$66</f>
        <v>6.6463865283797857E-2</v>
      </c>
      <c r="BG90" s="60">
        <f t="shared" si="116"/>
        <v>6.5097207889099298E-2</v>
      </c>
      <c r="BH90" s="60">
        <f t="shared" ref="BH90:BI90" si="117">BH18/BH$66</f>
        <v>7.3582288658643982E-2</v>
      </c>
      <c r="BI90" s="60">
        <f t="shared" si="117"/>
        <v>6.9953748380356798E-2</v>
      </c>
      <c r="BJ90" s="60">
        <f t="shared" ref="BJ90:BK90" si="118">BJ18/BJ$66</f>
        <v>7.133416035503104E-2</v>
      </c>
      <c r="BK90" s="60">
        <f t="shared" si="118"/>
        <v>9.0622896461722655E-2</v>
      </c>
      <c r="BL90" s="60">
        <f t="shared" ref="BL90:BM90" si="119">BL18/BL$66</f>
        <v>0.10074907520553941</v>
      </c>
      <c r="BM90" s="60">
        <f t="shared" si="119"/>
        <v>0.10352856643335046</v>
      </c>
      <c r="BN90" s="60">
        <f t="shared" ref="BN90:BO90" si="120">BN18/BN$66</f>
        <v>0.10328283669544658</v>
      </c>
      <c r="BO90" s="60">
        <f t="shared" si="120"/>
        <v>0.1118209989976495</v>
      </c>
      <c r="BP90" s="60">
        <f t="shared" ref="BP90:BQ90" si="121">BP18/BP$66</f>
        <v>0.12179372707592656</v>
      </c>
      <c r="BQ90" s="60">
        <f t="shared" si="121"/>
        <v>0.11898117027368338</v>
      </c>
      <c r="BR90" s="60">
        <f t="shared" ref="BR90:BS90" si="122">BR18/BR$66</f>
        <v>0.11288301405090508</v>
      </c>
      <c r="BS90" s="60">
        <f t="shared" si="122"/>
        <v>0.11803636153532693</v>
      </c>
      <c r="BT90" s="60">
        <f t="shared" ref="BT90:BU90" si="123">BT18/BT$66</f>
        <v>0.1291565427630359</v>
      </c>
      <c r="BU90" s="60">
        <f t="shared" si="123"/>
        <v>0.13173273843370339</v>
      </c>
      <c r="BV90" s="60">
        <f t="shared" ref="BV90:BX90" si="124">BV18/BV$66</f>
        <v>0.13200472157325358</v>
      </c>
      <c r="BW90" s="60">
        <f t="shared" si="124"/>
        <v>0.13497168837121939</v>
      </c>
      <c r="BX90" s="60">
        <f t="shared" si="124"/>
        <v>0.14076572811503113</v>
      </c>
      <c r="BY90" s="60">
        <v>0.13583396716673748</v>
      </c>
    </row>
    <row r="91" spans="1:77" s="12" customFormat="1" x14ac:dyDescent="0.55000000000000004">
      <c r="A91" s="9"/>
      <c r="B91" s="9"/>
      <c r="C91" s="9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</row>
    <row r="92" spans="1:77" s="20" customFormat="1" x14ac:dyDescent="0.55000000000000004">
      <c r="A92" s="2" t="s">
        <v>14</v>
      </c>
      <c r="B92" s="2"/>
      <c r="C92" s="2"/>
      <c r="D92" s="60">
        <f>D20*D$67/D$66</f>
        <v>0.33652641034617575</v>
      </c>
      <c r="E92" s="60">
        <f t="shared" ref="E92:BC97" si="125">E20*E$67/E$66</f>
        <v>0.27629082194914595</v>
      </c>
      <c r="F92" s="60">
        <f t="shared" si="125"/>
        <v>0.25324637915627718</v>
      </c>
      <c r="G92" s="60">
        <f t="shared" si="125"/>
        <v>0.20301825143934613</v>
      </c>
      <c r="H92" s="60">
        <f t="shared" si="125"/>
        <v>0.15322790580037782</v>
      </c>
      <c r="I92" s="60">
        <f t="shared" si="125"/>
        <v>0.12926400002002955</v>
      </c>
      <c r="J92" s="60">
        <f t="shared" si="125"/>
        <v>0.11335306811548805</v>
      </c>
      <c r="K92" s="60">
        <f t="shared" si="125"/>
        <v>0.10726230365898634</v>
      </c>
      <c r="L92" s="60">
        <f t="shared" si="125"/>
        <v>0.12006612355141597</v>
      </c>
      <c r="M92" s="60">
        <f t="shared" si="125"/>
        <v>0.11988713587483554</v>
      </c>
      <c r="N92" s="60">
        <f t="shared" si="125"/>
        <v>0.1339488110672859</v>
      </c>
      <c r="O92" s="60">
        <f t="shared" si="125"/>
        <v>0.14211942511008882</v>
      </c>
      <c r="P92" s="60">
        <f t="shared" si="125"/>
        <v>0.11537272133440396</v>
      </c>
      <c r="Q92" s="60">
        <f t="shared" si="125"/>
        <v>0.11556841594339894</v>
      </c>
      <c r="R92" s="60">
        <f t="shared" si="125"/>
        <v>8.65416357925477E-2</v>
      </c>
      <c r="S92" s="60">
        <f t="shared" si="125"/>
        <v>7.2379399568478081E-2</v>
      </c>
      <c r="T92" s="60">
        <f t="shared" si="125"/>
        <v>5.0201209183274746E-2</v>
      </c>
      <c r="U92" s="60">
        <f t="shared" si="125"/>
        <v>4.4290078008291746E-2</v>
      </c>
      <c r="V92" s="60">
        <f t="shared" si="125"/>
        <v>3.9848624262121747E-2</v>
      </c>
      <c r="W92" s="60">
        <f t="shared" si="125"/>
        <v>3.5455816254292796E-2</v>
      </c>
      <c r="X92" s="60">
        <f t="shared" si="125"/>
        <v>3.3864108836918858E-2</v>
      </c>
      <c r="Y92" s="60">
        <f t="shared" si="125"/>
        <v>3.3048377237209589E-2</v>
      </c>
      <c r="Z92" s="60">
        <f t="shared" si="125"/>
        <v>3.1670718034459484E-2</v>
      </c>
      <c r="AA92" s="60">
        <f t="shared" si="125"/>
        <v>2.4094395151924703E-2</v>
      </c>
      <c r="AB92" s="60">
        <f t="shared" si="125"/>
        <v>1.9986099810069272E-2</v>
      </c>
      <c r="AC92" s="60">
        <f t="shared" si="125"/>
        <v>1.4557129778791316E-2</v>
      </c>
      <c r="AD92" s="60">
        <f t="shared" si="125"/>
        <v>1.5895000859271226E-2</v>
      </c>
      <c r="AE92" s="60">
        <f t="shared" si="125"/>
        <v>1.6798373828058037E-2</v>
      </c>
      <c r="AF92" s="60">
        <f t="shared" si="125"/>
        <v>1.9673111049796382E-2</v>
      </c>
      <c r="AG92" s="60">
        <f t="shared" si="125"/>
        <v>1.8237478753960396E-2</v>
      </c>
      <c r="AH92" s="60">
        <f t="shared" si="125"/>
        <v>1.422011143796347E-2</v>
      </c>
      <c r="AI92" s="60">
        <f t="shared" si="125"/>
        <v>1.4449701726781184E-2</v>
      </c>
      <c r="AJ92" s="60">
        <f t="shared" si="125"/>
        <v>1.325241634771597E-2</v>
      </c>
      <c r="AK92" s="60">
        <f t="shared" si="125"/>
        <v>1.3227620042881605E-2</v>
      </c>
      <c r="AL92" s="60">
        <f t="shared" si="125"/>
        <v>1.309972297694185E-2</v>
      </c>
      <c r="AM92" s="60">
        <f t="shared" si="125"/>
        <v>1.594843192201521E-2</v>
      </c>
      <c r="AN92" s="60">
        <f t="shared" si="125"/>
        <v>1.476041878008503E-2</v>
      </c>
      <c r="AO92" s="60">
        <f t="shared" si="125"/>
        <v>1.4543096925483312E-2</v>
      </c>
      <c r="AP92" s="60">
        <f t="shared" si="125"/>
        <v>1.3726409504086923E-2</v>
      </c>
      <c r="AQ92" s="60">
        <f t="shared" si="125"/>
        <v>1.8977022921516717E-2</v>
      </c>
      <c r="AR92" s="60">
        <f t="shared" si="125"/>
        <v>1.9008948993860447E-2</v>
      </c>
      <c r="AS92" s="60">
        <f t="shared" si="125"/>
        <v>1.4885801171904729E-2</v>
      </c>
      <c r="AT92" s="60">
        <f t="shared" si="125"/>
        <v>1.5245151976164694E-2</v>
      </c>
      <c r="AU92" s="60">
        <f t="shared" si="125"/>
        <v>1.3777363539491687E-2</v>
      </c>
      <c r="AV92" s="60">
        <f t="shared" si="125"/>
        <v>1.9251269339866258E-2</v>
      </c>
      <c r="AW92" s="60">
        <f t="shared" si="125"/>
        <v>1.5711353571467558E-2</v>
      </c>
      <c r="AX92" s="60">
        <f t="shared" si="125"/>
        <v>1.6462130886004258E-2</v>
      </c>
      <c r="AY92" s="60">
        <f t="shared" si="125"/>
        <v>1.6051781711858729E-2</v>
      </c>
      <c r="AZ92" s="60">
        <f t="shared" si="125"/>
        <v>1.6449961302568799E-2</v>
      </c>
      <c r="BA92" s="60">
        <f t="shared" si="125"/>
        <v>1.681116228471561E-2</v>
      </c>
      <c r="BB92" s="60">
        <f t="shared" si="125"/>
        <v>1.6573285334171618E-2</v>
      </c>
      <c r="BC92" s="60">
        <f t="shared" si="125"/>
        <v>1.7653822824959059E-2</v>
      </c>
      <c r="BD92" s="60">
        <f t="shared" ref="BD92:BE92" si="126">BD20*BD$67/BD$66</f>
        <v>2.382610261254018E-2</v>
      </c>
      <c r="BE92" s="60">
        <f t="shared" si="126"/>
        <v>2.3466168707554604E-2</v>
      </c>
      <c r="BF92" s="60">
        <f t="shared" ref="BF92:BG92" si="127">BF20*BF$67/BF$66</f>
        <v>2.9698912283946246E-2</v>
      </c>
      <c r="BG92" s="60">
        <f t="shared" si="127"/>
        <v>3.2506898796737307E-2</v>
      </c>
      <c r="BH92" s="60">
        <f t="shared" ref="BH92:BI92" si="128">BH20*BH$67/BH$66</f>
        <v>3.1569389604805577E-2</v>
      </c>
      <c r="BI92" s="60">
        <f t="shared" si="128"/>
        <v>3.9461769366977192E-2</v>
      </c>
      <c r="BJ92" s="60">
        <f t="shared" ref="BJ92:BK92" si="129">BJ20*BJ$67/BJ$66</f>
        <v>3.835493722409565E-2</v>
      </c>
      <c r="BK92" s="60">
        <f t="shared" si="129"/>
        <v>3.820773107675067E-2</v>
      </c>
      <c r="BL92" s="60">
        <f t="shared" ref="BL92:BM92" si="130">BL20*BL$67/BL$66</f>
        <v>3.7115578767299019E-2</v>
      </c>
      <c r="BM92" s="60">
        <f t="shared" si="130"/>
        <v>3.6688272936529612E-2</v>
      </c>
      <c r="BN92" s="60">
        <f t="shared" ref="BN92:BO92" si="131">BN20*BN$67/BN$66</f>
        <v>4.4876385918199438E-2</v>
      </c>
      <c r="BO92" s="60">
        <f t="shared" si="131"/>
        <v>4.3353166052388592E-2</v>
      </c>
      <c r="BP92" s="60">
        <f t="shared" ref="BP92:BQ92" si="132">BP20*BP$67/BP$66</f>
        <v>4.1417659995747182E-2</v>
      </c>
      <c r="BQ92" s="60">
        <f t="shared" si="132"/>
        <v>4.753718364283372E-2</v>
      </c>
      <c r="BR92" s="60">
        <f t="shared" ref="BR92:BS92" si="133">BR20*BR$67/BR$66</f>
        <v>4.8539204331451084E-2</v>
      </c>
      <c r="BS92" s="60">
        <f t="shared" si="133"/>
        <v>4.9145946987372083E-2</v>
      </c>
      <c r="BT92" s="60">
        <f t="shared" ref="BT92:BU92" si="134">BT20*BT$67/BT$66</f>
        <v>5.0630903892984067E-2</v>
      </c>
      <c r="BU92" s="60">
        <f t="shared" si="134"/>
        <v>4.6217277205401926E-2</v>
      </c>
      <c r="BV92" s="60">
        <f t="shared" ref="BV92:BX92" si="135">BV20*BV$67/BV$66</f>
        <v>5.0257537891623648E-2</v>
      </c>
      <c r="BW92" s="60">
        <f t="shared" si="135"/>
        <v>5.556453670720482E-2</v>
      </c>
      <c r="BX92" s="60">
        <f t="shared" si="135"/>
        <v>5.7428450630618078E-2</v>
      </c>
      <c r="BY92" s="60">
        <v>7.7961831266693524E-2</v>
      </c>
    </row>
    <row r="93" spans="1:77" s="12" customFormat="1" x14ac:dyDescent="0.55000000000000004">
      <c r="A93" s="21"/>
      <c r="B93" s="21" t="s">
        <v>16</v>
      </c>
      <c r="C93" s="21"/>
      <c r="D93" s="59">
        <f t="shared" ref="D93:S101" si="136">D21*D$67/D$66</f>
        <v>0.17502686273511026</v>
      </c>
      <c r="E93" s="59">
        <f t="shared" si="136"/>
        <v>0.14542046645793771</v>
      </c>
      <c r="F93" s="59">
        <f t="shared" si="136"/>
        <v>0.14008022812446966</v>
      </c>
      <c r="G93" s="59">
        <f t="shared" si="136"/>
        <v>0.11233966620721979</v>
      </c>
      <c r="H93" s="59">
        <f t="shared" si="136"/>
        <v>9.7488747120425698E-2</v>
      </c>
      <c r="I93" s="59">
        <f t="shared" si="136"/>
        <v>8.8016751590337533E-2</v>
      </c>
      <c r="J93" s="59">
        <f t="shared" si="136"/>
        <v>8.2150814473432532E-2</v>
      </c>
      <c r="K93" s="59">
        <f t="shared" si="136"/>
        <v>7.6211335918123124E-2</v>
      </c>
      <c r="L93" s="59">
        <f t="shared" si="136"/>
        <v>8.1496952939531742E-2</v>
      </c>
      <c r="M93" s="59">
        <f t="shared" si="136"/>
        <v>8.4708207720696552E-2</v>
      </c>
      <c r="N93" s="59">
        <f t="shared" si="136"/>
        <v>9.0157058165147297E-2</v>
      </c>
      <c r="O93" s="59">
        <f t="shared" si="136"/>
        <v>8.6706239053706682E-2</v>
      </c>
      <c r="P93" s="59">
        <f t="shared" si="136"/>
        <v>6.1483547721005734E-2</v>
      </c>
      <c r="Q93" s="59">
        <f t="shared" si="136"/>
        <v>5.8590938603308836E-2</v>
      </c>
      <c r="R93" s="59">
        <f t="shared" si="136"/>
        <v>4.072486627037266E-2</v>
      </c>
      <c r="S93" s="59">
        <f t="shared" si="136"/>
        <v>2.857807958113584E-2</v>
      </c>
      <c r="T93" s="59">
        <f t="shared" si="125"/>
        <v>1.8580570035645741E-2</v>
      </c>
      <c r="U93" s="59">
        <f t="shared" si="125"/>
        <v>1.2948131178401438E-2</v>
      </c>
      <c r="V93" s="59">
        <f t="shared" si="125"/>
        <v>9.1277184672846606E-3</v>
      </c>
      <c r="W93" s="59">
        <f t="shared" si="125"/>
        <v>6.9367877159135704E-3</v>
      </c>
      <c r="X93" s="59">
        <f t="shared" si="125"/>
        <v>6.7054099436319198E-3</v>
      </c>
      <c r="Y93" s="59">
        <f t="shared" si="125"/>
        <v>6.610960214916058E-3</v>
      </c>
      <c r="Z93" s="59">
        <f t="shared" si="125"/>
        <v>6.3722323041529331E-3</v>
      </c>
      <c r="AA93" s="59">
        <f t="shared" si="125"/>
        <v>3.0651500138525051E-3</v>
      </c>
      <c r="AB93" s="59">
        <f t="shared" si="125"/>
        <v>0</v>
      </c>
      <c r="AC93" s="59">
        <f t="shared" si="125"/>
        <v>0</v>
      </c>
      <c r="AD93" s="59">
        <f t="shared" si="125"/>
        <v>0</v>
      </c>
      <c r="AE93" s="59">
        <f t="shared" si="125"/>
        <v>0</v>
      </c>
      <c r="AF93" s="59">
        <f t="shared" si="125"/>
        <v>0</v>
      </c>
      <c r="AG93" s="59">
        <f t="shared" si="125"/>
        <v>0</v>
      </c>
      <c r="AH93" s="59">
        <f t="shared" si="125"/>
        <v>0</v>
      </c>
      <c r="AI93" s="59">
        <f t="shared" si="125"/>
        <v>0</v>
      </c>
      <c r="AJ93" s="59">
        <f t="shared" si="125"/>
        <v>0</v>
      </c>
      <c r="AK93" s="59">
        <f t="shared" si="125"/>
        <v>0</v>
      </c>
      <c r="AL93" s="59">
        <f t="shared" si="125"/>
        <v>0</v>
      </c>
      <c r="AM93" s="59">
        <f t="shared" si="125"/>
        <v>0</v>
      </c>
      <c r="AN93" s="59">
        <f t="shared" si="125"/>
        <v>0</v>
      </c>
      <c r="AO93" s="59">
        <f t="shared" si="125"/>
        <v>0</v>
      </c>
      <c r="AP93" s="59">
        <f t="shared" si="125"/>
        <v>0</v>
      </c>
      <c r="AQ93" s="59">
        <f t="shared" si="125"/>
        <v>0</v>
      </c>
      <c r="AR93" s="59">
        <f t="shared" si="125"/>
        <v>0</v>
      </c>
      <c r="AS93" s="59">
        <f t="shared" si="125"/>
        <v>0</v>
      </c>
      <c r="AT93" s="59">
        <f t="shared" si="125"/>
        <v>0</v>
      </c>
      <c r="AU93" s="59">
        <f t="shared" si="125"/>
        <v>0</v>
      </c>
      <c r="AV93" s="59">
        <f t="shared" si="125"/>
        <v>0</v>
      </c>
      <c r="AW93" s="59">
        <f t="shared" si="125"/>
        <v>0</v>
      </c>
      <c r="AX93" s="59">
        <f t="shared" si="125"/>
        <v>0</v>
      </c>
      <c r="AY93" s="59">
        <f t="shared" si="125"/>
        <v>0</v>
      </c>
      <c r="AZ93" s="59">
        <f t="shared" si="125"/>
        <v>0</v>
      </c>
      <c r="BA93" s="59">
        <f t="shared" si="125"/>
        <v>0</v>
      </c>
      <c r="BB93" s="59">
        <f t="shared" si="125"/>
        <v>0</v>
      </c>
      <c r="BC93" s="59">
        <f t="shared" si="125"/>
        <v>0</v>
      </c>
      <c r="BD93" s="59">
        <f t="shared" ref="BD93:BE93" si="137">BD21*BD$67/BD$66</f>
        <v>0</v>
      </c>
      <c r="BE93" s="59">
        <f t="shared" si="137"/>
        <v>0</v>
      </c>
      <c r="BF93" s="59">
        <f t="shared" ref="BF93:BG93" si="138">BF21*BF$67/BF$66</f>
        <v>0</v>
      </c>
      <c r="BG93" s="59">
        <f t="shared" si="138"/>
        <v>0</v>
      </c>
      <c r="BH93" s="59">
        <f t="shared" ref="BH93:BI93" si="139">BH21*BH$67/BH$66</f>
        <v>0</v>
      </c>
      <c r="BI93" s="59">
        <f t="shared" si="139"/>
        <v>0</v>
      </c>
      <c r="BJ93" s="59">
        <f t="shared" ref="BJ93:BK93" si="140">BJ21*BJ$67/BJ$66</f>
        <v>0</v>
      </c>
      <c r="BK93" s="59">
        <f t="shared" si="140"/>
        <v>0</v>
      </c>
      <c r="BL93" s="59">
        <f t="shared" ref="BL93:BM93" si="141">BL21*BL$67/BL$66</f>
        <v>0</v>
      </c>
      <c r="BM93" s="59">
        <f t="shared" si="141"/>
        <v>0</v>
      </c>
      <c r="BN93" s="59">
        <f t="shared" ref="BN93:BO93" si="142">BN21*BN$67/BN$66</f>
        <v>0</v>
      </c>
      <c r="BO93" s="59">
        <f t="shared" si="142"/>
        <v>0</v>
      </c>
      <c r="BP93" s="59">
        <f t="shared" ref="BP93:BQ93" si="143">BP21*BP$67/BP$66</f>
        <v>0</v>
      </c>
      <c r="BQ93" s="59">
        <f t="shared" si="143"/>
        <v>0</v>
      </c>
      <c r="BR93" s="59">
        <f t="shared" ref="BR93:BS93" si="144">BR21*BR$67/BR$66</f>
        <v>0</v>
      </c>
      <c r="BS93" s="59">
        <f t="shared" si="144"/>
        <v>0</v>
      </c>
      <c r="BT93" s="59">
        <f t="shared" ref="BT93:BU93" si="145">BT21*BT$67/BT$66</f>
        <v>0</v>
      </c>
      <c r="BU93" s="59">
        <f t="shared" si="145"/>
        <v>0</v>
      </c>
      <c r="BV93" s="59">
        <f t="shared" ref="BV93:BX93" si="146">BV21*BV$67/BV$66</f>
        <v>0</v>
      </c>
      <c r="BW93" s="59">
        <f t="shared" si="146"/>
        <v>0</v>
      </c>
      <c r="BX93" s="59">
        <f t="shared" si="146"/>
        <v>0</v>
      </c>
      <c r="BY93" s="59">
        <v>0</v>
      </c>
    </row>
    <row r="94" spans="1:77" s="12" customFormat="1" x14ac:dyDescent="0.55000000000000004">
      <c r="A94" s="21"/>
      <c r="B94" s="21" t="s">
        <v>17</v>
      </c>
      <c r="C94" s="21"/>
      <c r="D94" s="59">
        <f t="shared" si="136"/>
        <v>0.16149954761106555</v>
      </c>
      <c r="E94" s="59">
        <f t="shared" si="125"/>
        <v>0.13087035549120818</v>
      </c>
      <c r="F94" s="59">
        <f t="shared" si="125"/>
        <v>0.11316615103180758</v>
      </c>
      <c r="G94" s="59">
        <f t="shared" si="125"/>
        <v>9.0678585232126338E-2</v>
      </c>
      <c r="H94" s="59">
        <f t="shared" si="125"/>
        <v>5.5739158679952161E-2</v>
      </c>
      <c r="I94" s="59">
        <f t="shared" si="125"/>
        <v>4.1247248429692025E-2</v>
      </c>
      <c r="J94" s="59">
        <f t="shared" si="125"/>
        <v>3.1202253642055523E-2</v>
      </c>
      <c r="K94" s="59">
        <f t="shared" si="125"/>
        <v>3.105096774086322E-2</v>
      </c>
      <c r="L94" s="59">
        <f t="shared" si="125"/>
        <v>3.8569170611884238E-2</v>
      </c>
      <c r="M94" s="59">
        <f t="shared" si="125"/>
        <v>3.5178928154138991E-2</v>
      </c>
      <c r="N94" s="59">
        <f t="shared" si="125"/>
        <v>4.3791752902138582E-2</v>
      </c>
      <c r="O94" s="59">
        <f t="shared" si="125"/>
        <v>5.5413186056382159E-2</v>
      </c>
      <c r="P94" s="59">
        <f t="shared" si="125"/>
        <v>5.3889173613398213E-2</v>
      </c>
      <c r="Q94" s="59">
        <f t="shared" si="125"/>
        <v>5.6977477340090107E-2</v>
      </c>
      <c r="R94" s="59">
        <f t="shared" si="125"/>
        <v>4.5816769522175053E-2</v>
      </c>
      <c r="S94" s="59">
        <f t="shared" si="125"/>
        <v>4.3801319987342241E-2</v>
      </c>
      <c r="T94" s="59">
        <f t="shared" si="125"/>
        <v>3.1620639147629012E-2</v>
      </c>
      <c r="U94" s="59">
        <f t="shared" si="125"/>
        <v>3.1341946829890305E-2</v>
      </c>
      <c r="V94" s="59">
        <f t="shared" si="125"/>
        <v>3.0720905794837088E-2</v>
      </c>
      <c r="W94" s="59">
        <f t="shared" si="125"/>
        <v>2.8519028538379221E-2</v>
      </c>
      <c r="X94" s="59">
        <f t="shared" si="125"/>
        <v>2.7158698893286943E-2</v>
      </c>
      <c r="Y94" s="59">
        <f t="shared" si="125"/>
        <v>2.6437417022293533E-2</v>
      </c>
      <c r="Z94" s="59">
        <f t="shared" si="125"/>
        <v>2.529848573030655E-2</v>
      </c>
      <c r="AA94" s="59">
        <f t="shared" si="125"/>
        <v>2.1029245138072195E-2</v>
      </c>
      <c r="AB94" s="59">
        <f t="shared" si="125"/>
        <v>1.9986099810069272E-2</v>
      </c>
      <c r="AC94" s="59">
        <f t="shared" si="125"/>
        <v>1.4557129778791316E-2</v>
      </c>
      <c r="AD94" s="59">
        <f t="shared" si="125"/>
        <v>1.5895000859271226E-2</v>
      </c>
      <c r="AE94" s="59">
        <f t="shared" si="125"/>
        <v>1.6798373828058037E-2</v>
      </c>
      <c r="AF94" s="59">
        <f t="shared" si="125"/>
        <v>1.9673111049796382E-2</v>
      </c>
      <c r="AG94" s="59">
        <f t="shared" si="125"/>
        <v>1.8237478753960396E-2</v>
      </c>
      <c r="AH94" s="59">
        <f t="shared" si="125"/>
        <v>1.422011143796347E-2</v>
      </c>
      <c r="AI94" s="59">
        <f t="shared" si="125"/>
        <v>1.4449701726781184E-2</v>
      </c>
      <c r="AJ94" s="59">
        <f t="shared" si="125"/>
        <v>1.325241634771597E-2</v>
      </c>
      <c r="AK94" s="59">
        <f t="shared" si="125"/>
        <v>1.3227620042881605E-2</v>
      </c>
      <c r="AL94" s="59">
        <f t="shared" si="125"/>
        <v>1.309972297694185E-2</v>
      </c>
      <c r="AM94" s="59">
        <f t="shared" si="125"/>
        <v>1.594843192201521E-2</v>
      </c>
      <c r="AN94" s="59">
        <f t="shared" si="125"/>
        <v>1.476041878008503E-2</v>
      </c>
      <c r="AO94" s="59">
        <f t="shared" si="125"/>
        <v>1.4543096925483312E-2</v>
      </c>
      <c r="AP94" s="59">
        <f t="shared" si="125"/>
        <v>1.3726409504086923E-2</v>
      </c>
      <c r="AQ94" s="59">
        <f t="shared" si="125"/>
        <v>1.8977022921516717E-2</v>
      </c>
      <c r="AR94" s="59">
        <f t="shared" si="125"/>
        <v>1.9008948993860447E-2</v>
      </c>
      <c r="AS94" s="59">
        <f t="shared" si="125"/>
        <v>1.4885801171904729E-2</v>
      </c>
      <c r="AT94" s="59">
        <f t="shared" si="125"/>
        <v>1.5245151976164694E-2</v>
      </c>
      <c r="AU94" s="59">
        <f t="shared" si="125"/>
        <v>1.3777363539491687E-2</v>
      </c>
      <c r="AV94" s="59">
        <f t="shared" si="125"/>
        <v>1.9251269339866258E-2</v>
      </c>
      <c r="AW94" s="59">
        <f t="shared" si="125"/>
        <v>1.5711353571467558E-2</v>
      </c>
      <c r="AX94" s="59">
        <f t="shared" si="125"/>
        <v>1.6462130886004258E-2</v>
      </c>
      <c r="AY94" s="59">
        <f t="shared" si="125"/>
        <v>1.6051781711858729E-2</v>
      </c>
      <c r="AZ94" s="59">
        <f t="shared" si="125"/>
        <v>1.6449961302568799E-2</v>
      </c>
      <c r="BA94" s="59">
        <f t="shared" si="125"/>
        <v>1.681116228471561E-2</v>
      </c>
      <c r="BB94" s="59">
        <f t="shared" si="125"/>
        <v>1.6573285334171618E-2</v>
      </c>
      <c r="BC94" s="59">
        <f t="shared" si="125"/>
        <v>1.7653822824959059E-2</v>
      </c>
      <c r="BD94" s="59">
        <f t="shared" ref="BD94:BE94" si="147">BD22*BD$67/BD$66</f>
        <v>2.382610261254018E-2</v>
      </c>
      <c r="BE94" s="59">
        <f t="shared" si="147"/>
        <v>2.3466168707554604E-2</v>
      </c>
      <c r="BF94" s="59">
        <f t="shared" ref="BF94:BG94" si="148">BF22*BF$67/BF$66</f>
        <v>2.9698912283946246E-2</v>
      </c>
      <c r="BG94" s="59">
        <f t="shared" si="148"/>
        <v>3.2506898796737307E-2</v>
      </c>
      <c r="BH94" s="59">
        <f t="shared" ref="BH94:BI94" si="149">BH22*BH$67/BH$66</f>
        <v>3.1569389604805577E-2</v>
      </c>
      <c r="BI94" s="59">
        <f t="shared" si="149"/>
        <v>3.9461769366977192E-2</v>
      </c>
      <c r="BJ94" s="59">
        <f t="shared" ref="BJ94:BK94" si="150">BJ22*BJ$67/BJ$66</f>
        <v>3.835493722409565E-2</v>
      </c>
      <c r="BK94" s="59">
        <f t="shared" si="150"/>
        <v>3.820773107675067E-2</v>
      </c>
      <c r="BL94" s="59">
        <f t="shared" ref="BL94:BM94" si="151">BL22*BL$67/BL$66</f>
        <v>3.7115578767299019E-2</v>
      </c>
      <c r="BM94" s="59">
        <f t="shared" si="151"/>
        <v>3.6688272936529612E-2</v>
      </c>
      <c r="BN94" s="59">
        <f t="shared" ref="BN94:BO94" si="152">BN22*BN$67/BN$66</f>
        <v>4.4876385918199438E-2</v>
      </c>
      <c r="BO94" s="59">
        <f t="shared" si="152"/>
        <v>4.3353166052388592E-2</v>
      </c>
      <c r="BP94" s="59">
        <f t="shared" ref="BP94:BQ94" si="153">BP22*BP$67/BP$66</f>
        <v>4.1417659995747182E-2</v>
      </c>
      <c r="BQ94" s="59">
        <f t="shared" si="153"/>
        <v>4.753718364283372E-2</v>
      </c>
      <c r="BR94" s="59">
        <f t="shared" ref="BR94:BS94" si="154">BR22*BR$67/BR$66</f>
        <v>4.8539204331451084E-2</v>
      </c>
      <c r="BS94" s="59">
        <f t="shared" si="154"/>
        <v>4.9145946987372083E-2</v>
      </c>
      <c r="BT94" s="59">
        <f t="shared" ref="BT94:BU94" si="155">BT22*BT$67/BT$66</f>
        <v>5.0630903892984067E-2</v>
      </c>
      <c r="BU94" s="59">
        <f t="shared" si="155"/>
        <v>4.6217277205401926E-2</v>
      </c>
      <c r="BV94" s="59">
        <f t="shared" ref="BV94:BX94" si="156">BV22*BV$67/BV$66</f>
        <v>5.0257537891623648E-2</v>
      </c>
      <c r="BW94" s="59">
        <f t="shared" si="156"/>
        <v>5.556453670720482E-2</v>
      </c>
      <c r="BX94" s="59">
        <f t="shared" si="156"/>
        <v>5.7428450630618078E-2</v>
      </c>
      <c r="BY94" s="59">
        <v>7.7961831266693524E-2</v>
      </c>
    </row>
    <row r="95" spans="1:77" s="12" customFormat="1" x14ac:dyDescent="0.55000000000000004">
      <c r="A95" s="21"/>
      <c r="B95" s="21"/>
      <c r="C95" s="21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</row>
    <row r="96" spans="1:77" s="20" customFormat="1" x14ac:dyDescent="0.55000000000000004">
      <c r="A96" s="358" t="s">
        <v>18</v>
      </c>
      <c r="B96" s="358"/>
      <c r="C96" s="2"/>
      <c r="D96" s="60">
        <f t="shared" si="136"/>
        <v>5.8036333336336156E-2</v>
      </c>
      <c r="E96" s="60">
        <f t="shared" si="125"/>
        <v>5.7713777417501708E-2</v>
      </c>
      <c r="F96" s="60">
        <f t="shared" si="125"/>
        <v>5.4998847549085697E-2</v>
      </c>
      <c r="G96" s="60">
        <f t="shared" si="125"/>
        <v>5.5271721744884393E-2</v>
      </c>
      <c r="H96" s="60">
        <f t="shared" si="125"/>
        <v>5.0947075380148546E-2</v>
      </c>
      <c r="I96" s="60">
        <f t="shared" si="125"/>
        <v>5.2652872643173282E-2</v>
      </c>
      <c r="J96" s="60">
        <f t="shared" si="125"/>
        <v>5.8437919220059427E-2</v>
      </c>
      <c r="K96" s="60">
        <f t="shared" si="125"/>
        <v>5.1846581197751915E-2</v>
      </c>
      <c r="L96" s="60">
        <f t="shared" si="125"/>
        <v>3.6980449675062269E-2</v>
      </c>
      <c r="M96" s="60">
        <f t="shared" si="125"/>
        <v>2.6036622033949776E-2</v>
      </c>
      <c r="N96" s="60">
        <f t="shared" si="125"/>
        <v>1.7431747261573139E-2</v>
      </c>
      <c r="O96" s="60">
        <f t="shared" si="125"/>
        <v>6.925082572743279E-3</v>
      </c>
      <c r="P96" s="60">
        <f t="shared" si="125"/>
        <v>3.4807167659099704E-3</v>
      </c>
      <c r="Q96" s="60">
        <f t="shared" si="125"/>
        <v>6.6608941563714719E-3</v>
      </c>
      <c r="R96" s="60">
        <f t="shared" si="125"/>
        <v>8.2486156942368181E-3</v>
      </c>
      <c r="S96" s="60">
        <f t="shared" si="125"/>
        <v>1.037094109949983E-2</v>
      </c>
      <c r="T96" s="60">
        <f t="shared" si="125"/>
        <v>1.4319715066261259E-2</v>
      </c>
      <c r="U96" s="60">
        <f t="shared" si="125"/>
        <v>2.3672652243499223E-2</v>
      </c>
      <c r="V96" s="60">
        <f t="shared" si="125"/>
        <v>4.2366865760192052E-2</v>
      </c>
      <c r="W96" s="60">
        <f t="shared" si="125"/>
        <v>5.2587629214718774E-2</v>
      </c>
      <c r="X96" s="60">
        <f t="shared" si="125"/>
        <v>6.7564431980679893E-2</v>
      </c>
      <c r="Y96" s="60">
        <f t="shared" si="125"/>
        <v>8.1821429072712601E-2</v>
      </c>
      <c r="Z96" s="60">
        <f t="shared" si="125"/>
        <v>9.8144224657909368E-2</v>
      </c>
      <c r="AA96" s="60">
        <f t="shared" si="125"/>
        <v>0.10436590111449347</v>
      </c>
      <c r="AB96" s="60">
        <f t="shared" si="125"/>
        <v>0.11624422300451817</v>
      </c>
      <c r="AC96" s="60">
        <f t="shared" si="125"/>
        <v>0.11959645474108592</v>
      </c>
      <c r="AD96" s="60">
        <f t="shared" si="125"/>
        <v>0.15045479144041343</v>
      </c>
      <c r="AE96" s="60">
        <f t="shared" si="125"/>
        <v>0.16067490619074831</v>
      </c>
      <c r="AF96" s="60">
        <f t="shared" si="125"/>
        <v>0.18501874748800196</v>
      </c>
      <c r="AG96" s="60">
        <f t="shared" si="125"/>
        <v>0.16518242833371463</v>
      </c>
      <c r="AH96" s="60">
        <f t="shared" si="125"/>
        <v>0.13132333065266391</v>
      </c>
      <c r="AI96" s="60">
        <f t="shared" si="125"/>
        <v>0.12081164566500202</v>
      </c>
      <c r="AJ96" s="60">
        <f t="shared" si="125"/>
        <v>0.10283545159112668</v>
      </c>
      <c r="AK96" s="60">
        <f t="shared" si="125"/>
        <v>0.1041644922178111</v>
      </c>
      <c r="AL96" s="60">
        <f t="shared" si="125"/>
        <v>0.10783843178888453</v>
      </c>
      <c r="AM96" s="60">
        <f t="shared" si="125"/>
        <v>9.8888401816070698E-2</v>
      </c>
      <c r="AN96" s="60">
        <f t="shared" si="125"/>
        <v>9.3695998497707669E-2</v>
      </c>
      <c r="AO96" s="60">
        <f t="shared" si="125"/>
        <v>9.7418943289573068E-2</v>
      </c>
      <c r="AP96" s="60">
        <f t="shared" si="125"/>
        <v>9.9347161028109199E-2</v>
      </c>
      <c r="AQ96" s="60">
        <f t="shared" si="125"/>
        <v>0.12334582763225233</v>
      </c>
      <c r="AR96" s="60">
        <f t="shared" si="125"/>
        <v>0.1193332912832146</v>
      </c>
      <c r="AS96" s="60">
        <f t="shared" si="125"/>
        <v>0.11137417630123264</v>
      </c>
      <c r="AT96" s="60">
        <f t="shared" si="125"/>
        <v>0.11589806579000282</v>
      </c>
      <c r="AU96" s="60">
        <f t="shared" si="125"/>
        <v>0.10586868629650993</v>
      </c>
      <c r="AV96" s="60">
        <f t="shared" si="125"/>
        <v>0.11558018987841213</v>
      </c>
      <c r="AW96" s="60">
        <f t="shared" si="125"/>
        <v>0.11262273574586698</v>
      </c>
      <c r="AX96" s="60">
        <f t="shared" si="125"/>
        <v>0.11072112526542997</v>
      </c>
      <c r="AY96" s="60">
        <f t="shared" si="125"/>
        <v>0.11192295760924341</v>
      </c>
      <c r="AZ96" s="60">
        <f t="shared" si="125"/>
        <v>0.11826756118665775</v>
      </c>
      <c r="BA96" s="60">
        <f t="shared" si="125"/>
        <v>0.12561584541575191</v>
      </c>
      <c r="BB96" s="60">
        <f t="shared" si="125"/>
        <v>0.12511882424492055</v>
      </c>
      <c r="BC96" s="60">
        <f t="shared" si="125"/>
        <v>0.13135398028036743</v>
      </c>
      <c r="BD96" s="60">
        <f t="shared" ref="BD96:BE96" si="157">BD24*BD$67/BD$66</f>
        <v>0.13145799357197385</v>
      </c>
      <c r="BE96" s="60">
        <f t="shared" si="157"/>
        <v>0.12800414390188736</v>
      </c>
      <c r="BF96" s="60">
        <f t="shared" ref="BF96:BG96" si="158">BF24*BF$67/BF$66</f>
        <v>0.13389681088379721</v>
      </c>
      <c r="BG96" s="60">
        <f t="shared" si="158"/>
        <v>0.14491258821443093</v>
      </c>
      <c r="BH96" s="60">
        <f t="shared" ref="BH96:BI96" si="159">BH24*BH$67/BH$66</f>
        <v>0.13954611024557195</v>
      </c>
      <c r="BI96" s="60">
        <f t="shared" si="159"/>
        <v>0.13166295337316161</v>
      </c>
      <c r="BJ96" s="60">
        <f t="shared" ref="BJ96:BK96" si="160">BJ24*BJ$67/BJ$66</f>
        <v>0.14213659743300552</v>
      </c>
      <c r="BK96" s="60">
        <f t="shared" si="160"/>
        <v>0.13898643270240552</v>
      </c>
      <c r="BL96" s="60">
        <f t="shared" ref="BL96:BM96" si="161">BL24*BL$67/BL$66</f>
        <v>0.12845860403493845</v>
      </c>
      <c r="BM96" s="60">
        <f t="shared" si="161"/>
        <v>0.12844434456416723</v>
      </c>
      <c r="BN96" s="60">
        <f t="shared" ref="BN96:BO96" si="162">BN24*BN$67/BN$66</f>
        <v>0.13609155562265285</v>
      </c>
      <c r="BO96" s="60">
        <f t="shared" si="162"/>
        <v>0.12869425004765278</v>
      </c>
      <c r="BP96" s="60">
        <f t="shared" ref="BP96:BQ96" si="163">BP24*BP$67/BP$66</f>
        <v>0.11910451703091481</v>
      </c>
      <c r="BQ96" s="60">
        <f t="shared" si="163"/>
        <v>0.11663276917820217</v>
      </c>
      <c r="BR96" s="60">
        <f t="shared" ref="BR96:BS96" si="164">BR24*BR$67/BR$66</f>
        <v>0.11544696634724212</v>
      </c>
      <c r="BS96" s="60">
        <f t="shared" si="164"/>
        <v>0.11572840829198022</v>
      </c>
      <c r="BT96" s="60">
        <f t="shared" ref="BT96:BU96" si="165">BT24*BT$67/BT$66</f>
        <v>0.12293913579429257</v>
      </c>
      <c r="BU96" s="60">
        <f t="shared" si="165"/>
        <v>0.12023169013623702</v>
      </c>
      <c r="BV96" s="60">
        <f t="shared" ref="BV96:BX96" si="166">BV24*BV$67/BV$66</f>
        <v>0.12197151924046823</v>
      </c>
      <c r="BW96" s="60">
        <f t="shared" si="166"/>
        <v>0.12618107525120204</v>
      </c>
      <c r="BX96" s="60">
        <f t="shared" si="166"/>
        <v>0.11943415878374468</v>
      </c>
      <c r="BY96" s="60">
        <v>0.16056264767186529</v>
      </c>
    </row>
    <row r="97" spans="1:77" s="12" customFormat="1" x14ac:dyDescent="0.55000000000000004">
      <c r="A97" s="26"/>
      <c r="B97" s="21" t="s">
        <v>19</v>
      </c>
      <c r="C97" s="21"/>
      <c r="D97" s="59">
        <f t="shared" si="136"/>
        <v>4.5562686501536553E-2</v>
      </c>
      <c r="E97" s="59">
        <f t="shared" si="125"/>
        <v>5.6720796048279565E-2</v>
      </c>
      <c r="F97" s="59">
        <f t="shared" si="125"/>
        <v>5.4998847549085697E-2</v>
      </c>
      <c r="G97" s="59">
        <f t="shared" si="125"/>
        <v>5.5271721744884393E-2</v>
      </c>
      <c r="H97" s="59">
        <f t="shared" si="125"/>
        <v>5.0947075380148546E-2</v>
      </c>
      <c r="I97" s="59">
        <f t="shared" si="125"/>
        <v>5.2546715951297444E-2</v>
      </c>
      <c r="J97" s="59">
        <f t="shared" si="125"/>
        <v>5.8437919220059427E-2</v>
      </c>
      <c r="K97" s="59">
        <f t="shared" si="125"/>
        <v>5.1517430700042624E-2</v>
      </c>
      <c r="L97" s="59">
        <f t="shared" si="125"/>
        <v>3.6318953899823647E-2</v>
      </c>
      <c r="M97" s="59">
        <f t="shared" si="125"/>
        <v>2.6036622033949776E-2</v>
      </c>
      <c r="N97" s="59">
        <f t="shared" si="125"/>
        <v>1.7431747261573139E-2</v>
      </c>
      <c r="O97" s="59">
        <f t="shared" si="125"/>
        <v>6.8147592118357981E-3</v>
      </c>
      <c r="P97" s="59">
        <f t="shared" si="125"/>
        <v>1.6653863601081428E-3</v>
      </c>
      <c r="Q97" s="59">
        <f t="shared" si="125"/>
        <v>2.2908043863329309E-3</v>
      </c>
      <c r="R97" s="59">
        <f t="shared" si="125"/>
        <v>2.6150505530016664E-3</v>
      </c>
      <c r="S97" s="59">
        <f t="shared" si="125"/>
        <v>1.6611930802903031E-3</v>
      </c>
      <c r="T97" s="59">
        <f t="shared" ref="E97:BC101" si="167">T25*T$67/T$66</f>
        <v>1.4383003073916649E-3</v>
      </c>
      <c r="U97" s="59">
        <f t="shared" si="167"/>
        <v>5.2321524988708235E-3</v>
      </c>
      <c r="V97" s="59">
        <f t="shared" si="167"/>
        <v>1.0552407007516114E-2</v>
      </c>
      <c r="W97" s="59">
        <f t="shared" si="167"/>
        <v>6.885866468103006E-3</v>
      </c>
      <c r="X97" s="59">
        <f t="shared" si="167"/>
        <v>1.2478448477096291E-2</v>
      </c>
      <c r="Y97" s="59">
        <f t="shared" si="167"/>
        <v>2.0049438428641122E-3</v>
      </c>
      <c r="Z97" s="59">
        <f t="shared" si="167"/>
        <v>1.8174893225452278E-3</v>
      </c>
      <c r="AA97" s="59">
        <f t="shared" si="167"/>
        <v>9.3117400563158721E-4</v>
      </c>
      <c r="AB97" s="59">
        <f t="shared" si="167"/>
        <v>1.7409056400712556E-3</v>
      </c>
      <c r="AC97" s="59">
        <f t="shared" si="167"/>
        <v>2.4178450878896206E-3</v>
      </c>
      <c r="AD97" s="59">
        <f t="shared" si="167"/>
        <v>1.9097391251890377E-3</v>
      </c>
      <c r="AE97" s="59">
        <f t="shared" si="167"/>
        <v>1.5903560088780949E-3</v>
      </c>
      <c r="AF97" s="59">
        <f t="shared" si="167"/>
        <v>8.602697379992523E-4</v>
      </c>
      <c r="AG97" s="59">
        <f t="shared" si="167"/>
        <v>1.4849778820320259E-3</v>
      </c>
      <c r="AH97" s="59">
        <f t="shared" si="167"/>
        <v>1.2634155744011518E-3</v>
      </c>
      <c r="AI97" s="59">
        <f t="shared" si="167"/>
        <v>4.6072937104522415E-3</v>
      </c>
      <c r="AJ97" s="59">
        <f t="shared" si="167"/>
        <v>2.3739945257067684E-3</v>
      </c>
      <c r="AK97" s="59">
        <f t="shared" si="167"/>
        <v>3.0075468481234962E-3</v>
      </c>
      <c r="AL97" s="59">
        <f t="shared" si="167"/>
        <v>4.2623230105711006E-3</v>
      </c>
      <c r="AM97" s="59">
        <f t="shared" si="167"/>
        <v>2.9163410747685289E-3</v>
      </c>
      <c r="AN97" s="59">
        <f t="shared" si="167"/>
        <v>2.2216768770826406E-3</v>
      </c>
      <c r="AO97" s="59">
        <f t="shared" si="167"/>
        <v>5.6833391630265739E-3</v>
      </c>
      <c r="AP97" s="59">
        <f t="shared" si="167"/>
        <v>5.7499175645401145E-3</v>
      </c>
      <c r="AQ97" s="59">
        <f t="shared" si="167"/>
        <v>3.9603111895470345E-3</v>
      </c>
      <c r="AR97" s="59">
        <f t="shared" si="167"/>
        <v>5.4887296128295565E-3</v>
      </c>
      <c r="AS97" s="59">
        <f t="shared" si="167"/>
        <v>2.2454936638897968E-3</v>
      </c>
      <c r="AT97" s="59">
        <f t="shared" si="167"/>
        <v>3.4402958867080697E-3</v>
      </c>
      <c r="AU97" s="59">
        <f t="shared" si="167"/>
        <v>2.0424405303212019E-3</v>
      </c>
      <c r="AV97" s="59">
        <f t="shared" si="167"/>
        <v>3.6004735084443872E-3</v>
      </c>
      <c r="AW97" s="59">
        <f t="shared" si="167"/>
        <v>1.6551090758414396E-3</v>
      </c>
      <c r="AX97" s="59">
        <f t="shared" si="167"/>
        <v>1.5968073297129737E-3</v>
      </c>
      <c r="AY97" s="59">
        <f t="shared" si="167"/>
        <v>1.5204805666697977E-3</v>
      </c>
      <c r="AZ97" s="59">
        <f t="shared" si="167"/>
        <v>8.1308607664843822E-4</v>
      </c>
      <c r="BA97" s="59">
        <f t="shared" si="167"/>
        <v>1.1299644341799041E-3</v>
      </c>
      <c r="BB97" s="59">
        <f t="shared" si="167"/>
        <v>1.3758778679374142E-3</v>
      </c>
      <c r="BC97" s="59">
        <f t="shared" si="167"/>
        <v>8.5466272847967151E-4</v>
      </c>
      <c r="BD97" s="59">
        <f t="shared" ref="BD97:BE97" si="168">BD25*BD$67/BD$66</f>
        <v>7.3097551801485326E-4</v>
      </c>
      <c r="BE97" s="59">
        <f t="shared" si="168"/>
        <v>1.4224559674535417E-3</v>
      </c>
      <c r="BF97" s="59">
        <f t="shared" ref="BF97:BG97" si="169">BF25*BF$67/BF$66</f>
        <v>1.9626479288918672E-3</v>
      </c>
      <c r="BG97" s="59">
        <f t="shared" si="169"/>
        <v>1.754381749920531E-3</v>
      </c>
      <c r="BH97" s="59">
        <f t="shared" ref="BH97:BI97" si="170">BH25*BH$67/BH$66</f>
        <v>7.7086201078188654E-4</v>
      </c>
      <c r="BI97" s="59">
        <f t="shared" si="170"/>
        <v>9.214057748952011E-4</v>
      </c>
      <c r="BJ97" s="59">
        <f t="shared" ref="BJ97:BK97" si="171">BJ25*BJ$67/BJ$66</f>
        <v>1.7245429741531415E-3</v>
      </c>
      <c r="BK97" s="59">
        <f t="shared" si="171"/>
        <v>2.3420088744198326E-3</v>
      </c>
      <c r="BL97" s="59">
        <f t="shared" ref="BL97:BM97" si="172">BL25*BL$67/BL$66</f>
        <v>1.8664684109689408E-3</v>
      </c>
      <c r="BM97" s="59">
        <f t="shared" si="172"/>
        <v>1.7999375278051058E-3</v>
      </c>
      <c r="BN97" s="59">
        <f t="shared" ref="BN97:BO97" si="173">BN25*BN$67/BN$66</f>
        <v>2.343729975391202E-3</v>
      </c>
      <c r="BO97" s="59">
        <f t="shared" si="173"/>
        <v>2.2865249834908832E-3</v>
      </c>
      <c r="BP97" s="59">
        <f t="shared" ref="BP97:BQ97" si="174">BP25*BP$67/BP$66</f>
        <v>1.7684955884920747E-3</v>
      </c>
      <c r="BQ97" s="59">
        <f t="shared" si="174"/>
        <v>5.5324611916539746E-4</v>
      </c>
      <c r="BR97" s="59">
        <f t="shared" ref="BR97:BS97" si="175">BR25*BR$67/BR$66</f>
        <v>4.8855547514444267E-4</v>
      </c>
      <c r="BS97" s="59">
        <f t="shared" si="175"/>
        <v>4.6435134625794354E-4</v>
      </c>
      <c r="BT97" s="59">
        <f t="shared" ref="BT97:BU97" si="176">BT25*BT$67/BT$66</f>
        <v>4.5456771474557183E-3</v>
      </c>
      <c r="BU97" s="59">
        <f t="shared" si="176"/>
        <v>4.3087710223918161E-3</v>
      </c>
      <c r="BV97" s="59">
        <f t="shared" ref="BV97:BX97" si="177">BV25*BV$67/BV$66</f>
        <v>1.4921920245449345E-3</v>
      </c>
      <c r="BW97" s="59">
        <f t="shared" si="177"/>
        <v>1.5485124636267962E-3</v>
      </c>
      <c r="BX97" s="59">
        <f t="shared" si="177"/>
        <v>3.6071579190840339E-3</v>
      </c>
      <c r="BY97" s="59">
        <v>1.0129831268530255E-3</v>
      </c>
    </row>
    <row r="98" spans="1:77" s="12" customFormat="1" x14ac:dyDescent="0.55000000000000004">
      <c r="A98" s="26"/>
      <c r="B98" s="21" t="s">
        <v>20</v>
      </c>
      <c r="C98" s="21"/>
      <c r="D98" s="59">
        <f t="shared" si="136"/>
        <v>0</v>
      </c>
      <c r="E98" s="59">
        <f t="shared" si="167"/>
        <v>0</v>
      </c>
      <c r="F98" s="59">
        <f t="shared" si="167"/>
        <v>0</v>
      </c>
      <c r="G98" s="59">
        <f t="shared" si="167"/>
        <v>0</v>
      </c>
      <c r="H98" s="59">
        <f t="shared" si="167"/>
        <v>0</v>
      </c>
      <c r="I98" s="59">
        <f t="shared" si="167"/>
        <v>0</v>
      </c>
      <c r="J98" s="59">
        <f t="shared" si="167"/>
        <v>0</v>
      </c>
      <c r="K98" s="59">
        <f t="shared" si="167"/>
        <v>0</v>
      </c>
      <c r="L98" s="59">
        <f t="shared" si="167"/>
        <v>0</v>
      </c>
      <c r="M98" s="59">
        <f t="shared" si="167"/>
        <v>0</v>
      </c>
      <c r="N98" s="59">
        <f t="shared" si="167"/>
        <v>0</v>
      </c>
      <c r="O98" s="59">
        <f t="shared" si="167"/>
        <v>0</v>
      </c>
      <c r="P98" s="59">
        <f t="shared" si="167"/>
        <v>0</v>
      </c>
      <c r="Q98" s="59">
        <f t="shared" si="167"/>
        <v>0</v>
      </c>
      <c r="R98" s="59">
        <f t="shared" si="167"/>
        <v>3.7151219335791997E-3</v>
      </c>
      <c r="S98" s="59">
        <f t="shared" si="167"/>
        <v>1.0487030595511342E-3</v>
      </c>
      <c r="T98" s="59">
        <f t="shared" si="167"/>
        <v>4.7213812004772375E-4</v>
      </c>
      <c r="U98" s="59">
        <f t="shared" si="167"/>
        <v>7.474552514208936E-4</v>
      </c>
      <c r="V98" s="59">
        <f t="shared" si="167"/>
        <v>7.1506642578295239E-4</v>
      </c>
      <c r="W98" s="59">
        <f t="shared" si="167"/>
        <v>3.0516210661200838E-4</v>
      </c>
      <c r="X98" s="59">
        <f t="shared" si="167"/>
        <v>0</v>
      </c>
      <c r="Y98" s="59">
        <f t="shared" si="167"/>
        <v>0</v>
      </c>
      <c r="Z98" s="59">
        <f t="shared" si="167"/>
        <v>0</v>
      </c>
      <c r="AA98" s="59">
        <f t="shared" si="167"/>
        <v>0</v>
      </c>
      <c r="AB98" s="59">
        <f t="shared" si="167"/>
        <v>0</v>
      </c>
      <c r="AC98" s="59">
        <f t="shared" si="167"/>
        <v>0</v>
      </c>
      <c r="AD98" s="59">
        <f t="shared" si="167"/>
        <v>0</v>
      </c>
      <c r="AE98" s="59">
        <f t="shared" si="167"/>
        <v>0</v>
      </c>
      <c r="AF98" s="59">
        <f t="shared" si="167"/>
        <v>0</v>
      </c>
      <c r="AG98" s="59">
        <f t="shared" si="167"/>
        <v>0</v>
      </c>
      <c r="AH98" s="59">
        <f t="shared" si="167"/>
        <v>0</v>
      </c>
      <c r="AI98" s="59">
        <f t="shared" si="167"/>
        <v>0</v>
      </c>
      <c r="AJ98" s="59">
        <f t="shared" si="167"/>
        <v>0</v>
      </c>
      <c r="AK98" s="59">
        <f t="shared" si="167"/>
        <v>0</v>
      </c>
      <c r="AL98" s="59">
        <f t="shared" si="167"/>
        <v>0</v>
      </c>
      <c r="AM98" s="59">
        <f t="shared" si="167"/>
        <v>0</v>
      </c>
      <c r="AN98" s="59">
        <f t="shared" si="167"/>
        <v>0</v>
      </c>
      <c r="AO98" s="59">
        <f t="shared" si="167"/>
        <v>0</v>
      </c>
      <c r="AP98" s="59">
        <f t="shared" si="167"/>
        <v>0</v>
      </c>
      <c r="AQ98" s="59">
        <f t="shared" si="167"/>
        <v>0</v>
      </c>
      <c r="AR98" s="59">
        <f t="shared" si="167"/>
        <v>0</v>
      </c>
      <c r="AS98" s="59">
        <f t="shared" si="167"/>
        <v>0</v>
      </c>
      <c r="AT98" s="59">
        <f t="shared" si="167"/>
        <v>0</v>
      </c>
      <c r="AU98" s="59">
        <f t="shared" si="167"/>
        <v>0</v>
      </c>
      <c r="AV98" s="59">
        <f t="shared" si="167"/>
        <v>0</v>
      </c>
      <c r="AW98" s="59">
        <f t="shared" si="167"/>
        <v>0</v>
      </c>
      <c r="AX98" s="59">
        <f t="shared" si="167"/>
        <v>0</v>
      </c>
      <c r="AY98" s="59">
        <f t="shared" si="167"/>
        <v>0</v>
      </c>
      <c r="AZ98" s="59">
        <f t="shared" si="167"/>
        <v>0</v>
      </c>
      <c r="BA98" s="59">
        <f t="shared" si="167"/>
        <v>0</v>
      </c>
      <c r="BB98" s="59">
        <f t="shared" si="167"/>
        <v>0</v>
      </c>
      <c r="BC98" s="59">
        <f t="shared" si="167"/>
        <v>0</v>
      </c>
      <c r="BD98" s="59">
        <f t="shared" ref="BD98:BE98" si="178">BD26*BD$67/BD$66</f>
        <v>0</v>
      </c>
      <c r="BE98" s="59">
        <f t="shared" si="178"/>
        <v>0</v>
      </c>
      <c r="BF98" s="59">
        <f t="shared" ref="BF98:BG98" si="179">BF26*BF$67/BF$66</f>
        <v>0</v>
      </c>
      <c r="BG98" s="59">
        <f t="shared" si="179"/>
        <v>0</v>
      </c>
      <c r="BH98" s="59">
        <f t="shared" ref="BH98:BI98" si="180">BH26*BH$67/BH$66</f>
        <v>0</v>
      </c>
      <c r="BI98" s="59">
        <f t="shared" si="180"/>
        <v>0</v>
      </c>
      <c r="BJ98" s="59">
        <f t="shared" ref="BJ98:BK98" si="181">BJ26*BJ$67/BJ$66</f>
        <v>0</v>
      </c>
      <c r="BK98" s="59">
        <f t="shared" si="181"/>
        <v>0</v>
      </c>
      <c r="BL98" s="59">
        <f t="shared" ref="BL98:BM98" si="182">BL26*BL$67/BL$66</f>
        <v>0</v>
      </c>
      <c r="BM98" s="59">
        <f t="shared" si="182"/>
        <v>0</v>
      </c>
      <c r="BN98" s="59">
        <f t="shared" ref="BN98:BO98" si="183">BN26*BN$67/BN$66</f>
        <v>0</v>
      </c>
      <c r="BO98" s="59">
        <f t="shared" si="183"/>
        <v>0</v>
      </c>
      <c r="BP98" s="59">
        <f t="shared" ref="BP98:BQ98" si="184">BP26*BP$67/BP$66</f>
        <v>0</v>
      </c>
      <c r="BQ98" s="59">
        <f t="shared" si="184"/>
        <v>0</v>
      </c>
      <c r="BR98" s="59">
        <f t="shared" ref="BR98:BS98" si="185">BR26*BR$67/BR$66</f>
        <v>0</v>
      </c>
      <c r="BS98" s="59">
        <f t="shared" si="185"/>
        <v>0</v>
      </c>
      <c r="BT98" s="59">
        <f t="shared" ref="BT98:BU98" si="186">BT26*BT$67/BT$66</f>
        <v>0</v>
      </c>
      <c r="BU98" s="59">
        <f t="shared" si="186"/>
        <v>0</v>
      </c>
      <c r="BV98" s="59">
        <f t="shared" ref="BV98:BX98" si="187">BV26*BV$67/BV$66</f>
        <v>0</v>
      </c>
      <c r="BW98" s="59">
        <f t="shared" si="187"/>
        <v>0</v>
      </c>
      <c r="BX98" s="59">
        <f t="shared" si="187"/>
        <v>0</v>
      </c>
      <c r="BY98" s="59">
        <v>0</v>
      </c>
    </row>
    <row r="99" spans="1:77" s="12" customFormat="1" x14ac:dyDescent="0.55000000000000004">
      <c r="A99" s="26"/>
      <c r="B99" s="21" t="s">
        <v>21</v>
      </c>
      <c r="C99" s="21"/>
      <c r="D99" s="59">
        <f t="shared" si="136"/>
        <v>1.2473646834799602E-2</v>
      </c>
      <c r="E99" s="59">
        <f t="shared" si="167"/>
        <v>9.929813692221472E-4</v>
      </c>
      <c r="F99" s="59">
        <f t="shared" si="167"/>
        <v>0</v>
      </c>
      <c r="G99" s="59">
        <f t="shared" si="167"/>
        <v>0</v>
      </c>
      <c r="H99" s="59">
        <f t="shared" si="167"/>
        <v>0</v>
      </c>
      <c r="I99" s="59">
        <f t="shared" si="167"/>
        <v>1.0615669187583706E-4</v>
      </c>
      <c r="J99" s="59">
        <f t="shared" si="167"/>
        <v>0</v>
      </c>
      <c r="K99" s="59">
        <f t="shared" si="167"/>
        <v>3.2915049770928492E-4</v>
      </c>
      <c r="L99" s="59">
        <f t="shared" si="167"/>
        <v>6.614957752386207E-4</v>
      </c>
      <c r="M99" s="59">
        <f t="shared" si="167"/>
        <v>0</v>
      </c>
      <c r="N99" s="59">
        <f t="shared" si="167"/>
        <v>0</v>
      </c>
      <c r="O99" s="59">
        <f t="shared" si="167"/>
        <v>1.1032336090748064E-4</v>
      </c>
      <c r="P99" s="59">
        <f t="shared" si="167"/>
        <v>1.8153304058018279E-3</v>
      </c>
      <c r="Q99" s="59">
        <f t="shared" si="167"/>
        <v>4.3700897700385405E-3</v>
      </c>
      <c r="R99" s="59">
        <f t="shared" si="167"/>
        <v>1.918443207655951E-3</v>
      </c>
      <c r="S99" s="59">
        <f t="shared" si="167"/>
        <v>7.6610449596583932E-3</v>
      </c>
      <c r="T99" s="59">
        <f t="shared" si="167"/>
        <v>1.2409276638821852E-2</v>
      </c>
      <c r="U99" s="59">
        <f t="shared" si="167"/>
        <v>1.7693044493207504E-2</v>
      </c>
      <c r="V99" s="59">
        <f t="shared" si="167"/>
        <v>3.1099392326892985E-2</v>
      </c>
      <c r="W99" s="59">
        <f t="shared" si="167"/>
        <v>4.5396600640003761E-2</v>
      </c>
      <c r="X99" s="59">
        <f t="shared" si="167"/>
        <v>5.5085983503583603E-2</v>
      </c>
      <c r="Y99" s="59">
        <f t="shared" si="167"/>
        <v>7.9816485229848494E-2</v>
      </c>
      <c r="Z99" s="59">
        <f t="shared" si="167"/>
        <v>9.632673533536415E-2</v>
      </c>
      <c r="AA99" s="59">
        <f t="shared" si="167"/>
        <v>0.10343472710886187</v>
      </c>
      <c r="AB99" s="59">
        <f t="shared" si="167"/>
        <v>0.1145033173644469</v>
      </c>
      <c r="AC99" s="59">
        <f t="shared" si="167"/>
        <v>0.11717860965319629</v>
      </c>
      <c r="AD99" s="59">
        <f t="shared" si="167"/>
        <v>0.14854505231522439</v>
      </c>
      <c r="AE99" s="59">
        <f t="shared" si="167"/>
        <v>0.15908455018187023</v>
      </c>
      <c r="AF99" s="59">
        <f t="shared" si="167"/>
        <v>0.18415847775000269</v>
      </c>
      <c r="AG99" s="59">
        <f t="shared" si="167"/>
        <v>0.1636974504516826</v>
      </c>
      <c r="AH99" s="59">
        <f t="shared" si="167"/>
        <v>0.13005991507826278</v>
      </c>
      <c r="AI99" s="59">
        <f t="shared" si="167"/>
        <v>0.1162043519545498</v>
      </c>
      <c r="AJ99" s="59">
        <f t="shared" si="167"/>
        <v>0.10046145706541991</v>
      </c>
      <c r="AK99" s="59">
        <f t="shared" si="167"/>
        <v>0.10115694536968761</v>
      </c>
      <c r="AL99" s="59">
        <f t="shared" si="167"/>
        <v>0.10357610877831344</v>
      </c>
      <c r="AM99" s="59">
        <f t="shared" si="167"/>
        <v>9.597206074130217E-2</v>
      </c>
      <c r="AN99" s="59">
        <f t="shared" si="167"/>
        <v>9.1474321620625035E-2</v>
      </c>
      <c r="AO99" s="59">
        <f t="shared" si="167"/>
        <v>9.1735604126546508E-2</v>
      </c>
      <c r="AP99" s="59">
        <f t="shared" si="167"/>
        <v>9.3597243463569083E-2</v>
      </c>
      <c r="AQ99" s="59">
        <f t="shared" si="167"/>
        <v>0.11938551644270529</v>
      </c>
      <c r="AR99" s="59">
        <f t="shared" si="167"/>
        <v>0.11384456167038504</v>
      </c>
      <c r="AS99" s="59">
        <f t="shared" si="167"/>
        <v>0.10912868263734282</v>
      </c>
      <c r="AT99" s="59">
        <f t="shared" si="167"/>
        <v>0.11245776990329474</v>
      </c>
      <c r="AU99" s="59">
        <f t="shared" si="167"/>
        <v>0.10382624576618874</v>
      </c>
      <c r="AV99" s="59">
        <f t="shared" si="167"/>
        <v>0.11197971636996774</v>
      </c>
      <c r="AW99" s="59">
        <f t="shared" si="167"/>
        <v>0.11096762667002555</v>
      </c>
      <c r="AX99" s="59">
        <f t="shared" si="167"/>
        <v>0.109124317935717</v>
      </c>
      <c r="AY99" s="59">
        <f t="shared" si="167"/>
        <v>0.11040247704257361</v>
      </c>
      <c r="AZ99" s="59">
        <f t="shared" si="167"/>
        <v>0.11745447511000931</v>
      </c>
      <c r="BA99" s="59">
        <f t="shared" si="167"/>
        <v>0.12448588098157198</v>
      </c>
      <c r="BB99" s="59">
        <f t="shared" si="167"/>
        <v>0.12374294637698313</v>
      </c>
      <c r="BC99" s="59">
        <f t="shared" si="167"/>
        <v>0.13049931755188776</v>
      </c>
      <c r="BD99" s="59">
        <f t="shared" ref="BD99:BE99" si="188">BD27*BD$67/BD$66</f>
        <v>0.130727018053959</v>
      </c>
      <c r="BE99" s="59">
        <f t="shared" si="188"/>
        <v>0.12658168793443378</v>
      </c>
      <c r="BF99" s="59">
        <f t="shared" ref="BF99:BG99" si="189">BF27*BF$67/BF$66</f>
        <v>0.13193416295490534</v>
      </c>
      <c r="BG99" s="59">
        <f t="shared" si="189"/>
        <v>0.14315820646451038</v>
      </c>
      <c r="BH99" s="59">
        <f t="shared" ref="BH99:BI99" si="190">BH27*BH$67/BH$66</f>
        <v>0.13877524823479009</v>
      </c>
      <c r="BI99" s="59">
        <f t="shared" si="190"/>
        <v>0.13074154759826639</v>
      </c>
      <c r="BJ99" s="59">
        <f t="shared" ref="BJ99:BK99" si="191">BJ27*BJ$67/BJ$66</f>
        <v>0.14041205445885238</v>
      </c>
      <c r="BK99" s="59">
        <f t="shared" si="191"/>
        <v>0.13664442382798569</v>
      </c>
      <c r="BL99" s="59">
        <f t="shared" ref="BL99:BM99" si="192">BL27*BL$67/BL$66</f>
        <v>0.12659213562396951</v>
      </c>
      <c r="BM99" s="59">
        <f t="shared" si="192"/>
        <v>0.12664440703636215</v>
      </c>
      <c r="BN99" s="59">
        <f t="shared" ref="BN99:BO99" si="193">BN27*BN$67/BN$66</f>
        <v>0.13374782564726165</v>
      </c>
      <c r="BO99" s="59">
        <f t="shared" si="193"/>
        <v>0.1264077250641619</v>
      </c>
      <c r="BP99" s="59">
        <f t="shared" ref="BP99:BQ99" si="194">BP27*BP$67/BP$66</f>
        <v>0.11733602144242272</v>
      </c>
      <c r="BQ99" s="59">
        <f t="shared" si="194"/>
        <v>0.11607952305903677</v>
      </c>
      <c r="BR99" s="59">
        <f t="shared" ref="BR99:BS99" si="195">BR27*BR$67/BR$66</f>
        <v>0.11495841087209767</v>
      </c>
      <c r="BS99" s="59">
        <f t="shared" si="195"/>
        <v>0.11526405694572227</v>
      </c>
      <c r="BT99" s="59">
        <f t="shared" ref="BT99:BU99" si="196">BT27*BT$67/BT$66</f>
        <v>0.11839345864683685</v>
      </c>
      <c r="BU99" s="59">
        <f t="shared" si="196"/>
        <v>0.11592291911384521</v>
      </c>
      <c r="BV99" s="59">
        <f t="shared" ref="BV99:BX99" si="197">BV27*BV$67/BV$66</f>
        <v>0.1204793272159233</v>
      </c>
      <c r="BW99" s="59">
        <f t="shared" si="197"/>
        <v>0.12463256278757524</v>
      </c>
      <c r="BX99" s="59">
        <f t="shared" si="197"/>
        <v>0.11582700086466065</v>
      </c>
      <c r="BY99" s="59">
        <v>0.15954966454501227</v>
      </c>
    </row>
    <row r="100" spans="1:77" s="12" customFormat="1" x14ac:dyDescent="0.55000000000000004">
      <c r="A100" s="21"/>
      <c r="B100" s="21"/>
      <c r="C100" s="21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</row>
    <row r="101" spans="1:77" s="20" customFormat="1" x14ac:dyDescent="0.55000000000000004">
      <c r="A101" s="2" t="s">
        <v>22</v>
      </c>
      <c r="B101" s="2"/>
      <c r="C101" s="2"/>
      <c r="D101" s="60">
        <f t="shared" si="136"/>
        <v>0.27849007700983969</v>
      </c>
      <c r="E101" s="60">
        <f t="shared" si="167"/>
        <v>0.21857704453164423</v>
      </c>
      <c r="F101" s="60">
        <f t="shared" si="167"/>
        <v>0.1982475316071915</v>
      </c>
      <c r="G101" s="60">
        <f t="shared" si="167"/>
        <v>0.14774652969446175</v>
      </c>
      <c r="H101" s="60">
        <f t="shared" si="167"/>
        <v>0.10228083042022929</v>
      </c>
      <c r="I101" s="60">
        <f t="shared" si="167"/>
        <v>7.6611127376856297E-2</v>
      </c>
      <c r="J101" s="60">
        <f t="shared" si="167"/>
        <v>5.4915148895428631E-2</v>
      </c>
      <c r="K101" s="60">
        <f t="shared" si="167"/>
        <v>5.5415722461234433E-2</v>
      </c>
      <c r="L101" s="60">
        <f t="shared" si="167"/>
        <v>8.3085673876353697E-2</v>
      </c>
      <c r="M101" s="60">
        <f t="shared" si="167"/>
        <v>9.3850513840885774E-2</v>
      </c>
      <c r="N101" s="60">
        <f t="shared" si="167"/>
        <v>0.11651706380571274</v>
      </c>
      <c r="O101" s="60">
        <f t="shared" si="167"/>
        <v>0.13519434253734558</v>
      </c>
      <c r="P101" s="60">
        <f t="shared" si="167"/>
        <v>0.11189200456849398</v>
      </c>
      <c r="Q101" s="60">
        <f t="shared" si="167"/>
        <v>0.10890752178702748</v>
      </c>
      <c r="R101" s="60">
        <f t="shared" si="167"/>
        <v>7.8293020098310892E-2</v>
      </c>
      <c r="S101" s="60">
        <f t="shared" si="167"/>
        <v>6.2008458468978254E-2</v>
      </c>
      <c r="T101" s="60">
        <f t="shared" si="167"/>
        <v>3.5881494117013482E-2</v>
      </c>
      <c r="U101" s="60">
        <f t="shared" si="167"/>
        <v>2.0617425764792523E-2</v>
      </c>
      <c r="V101" s="60">
        <f t="shared" si="167"/>
        <v>-2.5182414980703064E-3</v>
      </c>
      <c r="W101" s="60">
        <f t="shared" si="167"/>
        <v>-1.7131812960425982E-2</v>
      </c>
      <c r="X101" s="60">
        <f t="shared" si="167"/>
        <v>-3.3700323143761035E-2</v>
      </c>
      <c r="Y101" s="60">
        <f t="shared" si="167"/>
        <v>-4.8773051835503019E-2</v>
      </c>
      <c r="Z101" s="60">
        <f t="shared" si="167"/>
        <v>-6.6473506623449904E-2</v>
      </c>
      <c r="AA101" s="60">
        <f t="shared" si="167"/>
        <v>-8.0271505962568754E-2</v>
      </c>
      <c r="AB101" s="60">
        <f t="shared" si="167"/>
        <v>-9.6258123194448916E-2</v>
      </c>
      <c r="AC101" s="60">
        <f t="shared" si="167"/>
        <v>-0.10503932496229461</v>
      </c>
      <c r="AD101" s="60">
        <f t="shared" si="167"/>
        <v>-0.1345597905811422</v>
      </c>
      <c r="AE101" s="60">
        <f t="shared" si="167"/>
        <v>-0.14387653236269027</v>
      </c>
      <c r="AF101" s="60">
        <f t="shared" si="167"/>
        <v>-0.16534563643820557</v>
      </c>
      <c r="AG101" s="60">
        <f t="shared" si="167"/>
        <v>-0.14694494957975426</v>
      </c>
      <c r="AH101" s="60">
        <f t="shared" si="167"/>
        <v>-0.11710321921470043</v>
      </c>
      <c r="AI101" s="60">
        <f t="shared" si="167"/>
        <v>-0.10636194393822085</v>
      </c>
      <c r="AJ101" s="60">
        <f t="shared" si="167"/>
        <v>-8.95830352434107E-2</v>
      </c>
      <c r="AK101" s="60">
        <f t="shared" si="167"/>
        <v>-9.0936872174929503E-2</v>
      </c>
      <c r="AL101" s="60">
        <f t="shared" si="167"/>
        <v>-9.4738708811942671E-2</v>
      </c>
      <c r="AM101" s="60">
        <f t="shared" si="167"/>
        <v>-8.2939969894055485E-2</v>
      </c>
      <c r="AN101" s="60">
        <f t="shared" si="167"/>
        <v>-7.893557971762262E-2</v>
      </c>
      <c r="AO101" s="60">
        <f t="shared" si="167"/>
        <v>-8.2875846364089761E-2</v>
      </c>
      <c r="AP101" s="60">
        <f t="shared" si="167"/>
        <v>-8.5620751524022265E-2</v>
      </c>
      <c r="AQ101" s="60">
        <f t="shared" si="167"/>
        <v>-0.1043688047107356</v>
      </c>
      <c r="AR101" s="60">
        <f t="shared" si="167"/>
        <v>-0.10032434228935415</v>
      </c>
      <c r="AS101" s="60">
        <f t="shared" si="167"/>
        <v>-9.6488375129327883E-2</v>
      </c>
      <c r="AT101" s="60">
        <f t="shared" si="167"/>
        <v>-0.10065291381383813</v>
      </c>
      <c r="AU101" s="60">
        <f t="shared" si="167"/>
        <v>-9.2091322757018243E-2</v>
      </c>
      <c r="AV101" s="60">
        <f t="shared" si="167"/>
        <v>-9.6328920538545873E-2</v>
      </c>
      <c r="AW101" s="60">
        <f t="shared" si="167"/>
        <v>-9.6911382174399444E-2</v>
      </c>
      <c r="AX101" s="60">
        <f t="shared" si="167"/>
        <v>-9.4258994379425712E-2</v>
      </c>
      <c r="AY101" s="60">
        <f t="shared" si="167"/>
        <v>-9.5871175897384683E-2</v>
      </c>
      <c r="AZ101" s="60">
        <f t="shared" si="167"/>
        <v>-0.10181759988408894</v>
      </c>
      <c r="BA101" s="60">
        <f t="shared" si="167"/>
        <v>-0.10880468313103629</v>
      </c>
      <c r="BB101" s="60">
        <f t="shared" si="167"/>
        <v>-0.10854553891074893</v>
      </c>
      <c r="BC101" s="60">
        <f t="shared" si="167"/>
        <v>-0.11370015745540836</v>
      </c>
      <c r="BD101" s="60">
        <f t="shared" ref="BD101:BE101" si="198">BD29*BD$67/BD$66</f>
        <v>-0.10763189095943367</v>
      </c>
      <c r="BE101" s="60">
        <f t="shared" si="198"/>
        <v>-0.10453797519433274</v>
      </c>
      <c r="BF101" s="60">
        <f t="shared" ref="BF101:BG101" si="199">BF29*BF$67/BF$66</f>
        <v>-0.10419789859985097</v>
      </c>
      <c r="BG101" s="60">
        <f t="shared" si="199"/>
        <v>-0.11240568941769365</v>
      </c>
      <c r="BH101" s="60">
        <f t="shared" ref="BH101:BI101" si="200">BH29*BH$67/BH$66</f>
        <v>-0.1079767206407664</v>
      </c>
      <c r="BI101" s="60">
        <f t="shared" si="200"/>
        <v>-9.2201184006184406E-2</v>
      </c>
      <c r="BJ101" s="60">
        <f t="shared" ref="BJ101:BK101" si="201">BJ29*BJ$67/BJ$66</f>
        <v>-0.10378166020890987</v>
      </c>
      <c r="BK101" s="60">
        <f t="shared" si="201"/>
        <v>-0.10077870162565485</v>
      </c>
      <c r="BL101" s="60">
        <f t="shared" ref="BL101:BM101" si="202">BL29*BL$67/BL$66</f>
        <v>-9.1343025267639419E-2</v>
      </c>
      <c r="BM101" s="60">
        <f t="shared" si="202"/>
        <v>-9.1756071627637617E-2</v>
      </c>
      <c r="BN101" s="60">
        <f t="shared" ref="BN101:BO101" si="203">BN29*BN$67/BN$66</f>
        <v>-9.1215169704453397E-2</v>
      </c>
      <c r="BO101" s="60">
        <f t="shared" si="203"/>
        <v>-8.5341083995264216E-2</v>
      </c>
      <c r="BP101" s="60">
        <f t="shared" ref="BP101:BQ101" si="204">BP29*BP$67/BP$66</f>
        <v>-7.7686857035167617E-2</v>
      </c>
      <c r="BQ101" s="60">
        <f t="shared" si="204"/>
        <v>-6.9095585535368431E-2</v>
      </c>
      <c r="BR101" s="60">
        <f t="shared" ref="BR101:BS101" si="205">BR29*BR$67/BR$66</f>
        <v>-6.6907762015791045E-2</v>
      </c>
      <c r="BS101" s="60">
        <f t="shared" si="205"/>
        <v>-6.658246130460814E-2</v>
      </c>
      <c r="BT101" s="60">
        <f t="shared" ref="BT101:BU101" si="206">BT29*BT$67/BT$66</f>
        <v>-7.2308231901308501E-2</v>
      </c>
      <c r="BU101" s="60">
        <f t="shared" si="206"/>
        <v>-7.4014412930835091E-2</v>
      </c>
      <c r="BV101" s="60">
        <f t="shared" ref="BV101:BX101" si="207">BV29*BV$67/BV$66</f>
        <v>-7.1713981348844602E-2</v>
      </c>
      <c r="BW101" s="60">
        <f t="shared" si="207"/>
        <v>-7.0616538543997215E-2</v>
      </c>
      <c r="BX101" s="60">
        <f t="shared" si="207"/>
        <v>-6.2005708153126608E-2</v>
      </c>
      <c r="BY101" s="60">
        <v>-8.2600816405171765E-2</v>
      </c>
    </row>
    <row r="102" spans="1:77" s="12" customFormat="1" x14ac:dyDescent="0.55000000000000004">
      <c r="A102" s="9"/>
      <c r="B102" s="9"/>
      <c r="C102" s="9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</row>
    <row r="103" spans="1:77" s="12" customFormat="1" x14ac:dyDescent="0.55000000000000004">
      <c r="A103" s="5"/>
      <c r="B103" s="5"/>
      <c r="C103" s="5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</row>
    <row r="104" spans="1:77" s="288" customFormat="1" x14ac:dyDescent="0.45">
      <c r="A104" s="284" t="s">
        <v>33</v>
      </c>
      <c r="B104" s="285"/>
      <c r="C104" s="286"/>
      <c r="D104" s="287">
        <f t="shared" ref="D104:P104" si="208">D32/D$66</f>
        <v>0.37366156707367648</v>
      </c>
      <c r="E104" s="287">
        <f t="shared" si="208"/>
        <v>0.30707455381505494</v>
      </c>
      <c r="F104" s="287">
        <f t="shared" si="208"/>
        <v>0.28285215894933602</v>
      </c>
      <c r="G104" s="287">
        <f t="shared" si="208"/>
        <v>0.22769801056741168</v>
      </c>
      <c r="H104" s="287">
        <f t="shared" si="208"/>
        <v>0.17372315770405147</v>
      </c>
      <c r="I104" s="287">
        <f t="shared" si="208"/>
        <v>0.14684425034083345</v>
      </c>
      <c r="J104" s="287">
        <f t="shared" si="208"/>
        <v>0.12896641969019002</v>
      </c>
      <c r="K104" s="287">
        <f t="shared" si="208"/>
        <v>0.12177356102186276</v>
      </c>
      <c r="L104" s="287">
        <f t="shared" si="208"/>
        <v>0.13351594120670268</v>
      </c>
      <c r="M104" s="287">
        <f t="shared" si="208"/>
        <v>0.13211308636823252</v>
      </c>
      <c r="N104" s="287">
        <f t="shared" si="208"/>
        <v>0.14456666475283028</v>
      </c>
      <c r="O104" s="287">
        <f t="shared" si="208"/>
        <v>0.15165732538243107</v>
      </c>
      <c r="P104" s="287">
        <f t="shared" si="208"/>
        <v>0.12716646415091223</v>
      </c>
      <c r="Q104" s="287">
        <f t="shared" si="47"/>
        <v>0.12829804333828465</v>
      </c>
      <c r="R104" s="287">
        <f t="shared" ref="R104:BC108" si="209">R32/R$66</f>
        <v>0.10300429017349516</v>
      </c>
      <c r="S104" s="287">
        <f t="shared" si="209"/>
        <v>8.7557656432185438E-2</v>
      </c>
      <c r="T104" s="287">
        <f t="shared" si="209"/>
        <v>7.0024171208871791E-2</v>
      </c>
      <c r="U104" s="287">
        <f t="shared" si="209"/>
        <v>6.3148566381233395E-2</v>
      </c>
      <c r="V104" s="287">
        <f t="shared" si="209"/>
        <v>5.7591290948481859E-2</v>
      </c>
      <c r="W104" s="287">
        <f t="shared" si="209"/>
        <v>5.2695541492909434E-2</v>
      </c>
      <c r="X104" s="287">
        <f t="shared" si="209"/>
        <v>4.9916388163875947E-2</v>
      </c>
      <c r="Y104" s="287">
        <f t="shared" si="209"/>
        <v>4.9072052139125202E-2</v>
      </c>
      <c r="Z104" s="287">
        <f t="shared" si="209"/>
        <v>4.8442862059453286E-2</v>
      </c>
      <c r="AA104" s="287">
        <f t="shared" si="209"/>
        <v>4.2072786824165515E-2</v>
      </c>
      <c r="AB104" s="287">
        <f t="shared" si="209"/>
        <v>3.877886845826594E-2</v>
      </c>
      <c r="AC104" s="287">
        <f t="shared" si="209"/>
        <v>3.3547975596216452E-2</v>
      </c>
      <c r="AD104" s="287">
        <f t="shared" si="209"/>
        <v>3.6568415855424544E-2</v>
      </c>
      <c r="AE104" s="287">
        <f t="shared" si="209"/>
        <v>4.2123480982773381E-2</v>
      </c>
      <c r="AF104" s="287">
        <f t="shared" si="209"/>
        <v>4.9166706966615008E-2</v>
      </c>
      <c r="AG104" s="287">
        <f t="shared" si="209"/>
        <v>4.8179862326532465E-2</v>
      </c>
      <c r="AH104" s="287">
        <f t="shared" si="209"/>
        <v>4.6444383615796725E-2</v>
      </c>
      <c r="AI104" s="287">
        <f t="shared" si="209"/>
        <v>5.5100056215405521E-2</v>
      </c>
      <c r="AJ104" s="287">
        <f t="shared" si="209"/>
        <v>5.8118057718282462E-2</v>
      </c>
      <c r="AK104" s="287">
        <f t="shared" si="209"/>
        <v>6.4532613521030943E-2</v>
      </c>
      <c r="AL104" s="287">
        <f t="shared" si="209"/>
        <v>7.0435663356211597E-2</v>
      </c>
      <c r="AM104" s="287">
        <f t="shared" si="209"/>
        <v>8.1617301509016332E-2</v>
      </c>
      <c r="AN104" s="287">
        <f t="shared" si="209"/>
        <v>8.5509217934346307E-2</v>
      </c>
      <c r="AO104" s="287">
        <f t="shared" si="209"/>
        <v>8.9073558249463572E-2</v>
      </c>
      <c r="AP104" s="287">
        <f t="shared" si="209"/>
        <v>9.3183832209077042E-2</v>
      </c>
      <c r="AQ104" s="287">
        <f t="shared" si="209"/>
        <v>0.10516408253003247</v>
      </c>
      <c r="AR104" s="287">
        <f t="shared" si="209"/>
        <v>0.11081582375760808</v>
      </c>
      <c r="AS104" s="287">
        <f t="shared" si="209"/>
        <v>0.11032296742590256</v>
      </c>
      <c r="AT104" s="287">
        <f t="shared" si="209"/>
        <v>0.11462163602028828</v>
      </c>
      <c r="AU104" s="287">
        <f t="shared" si="209"/>
        <v>0.11314612423812738</v>
      </c>
      <c r="AV104" s="287">
        <f>AV32/AV$66</f>
        <v>0.11941466571503941</v>
      </c>
      <c r="AW104" s="287">
        <f t="shared" si="209"/>
        <v>0.11496199548345627</v>
      </c>
      <c r="AX104" s="287">
        <f t="shared" si="209"/>
        <v>0.12073329722825361</v>
      </c>
      <c r="AY104" s="287">
        <f t="shared" si="209"/>
        <v>0.12587901047572794</v>
      </c>
      <c r="AZ104" s="287">
        <f t="shared" si="209"/>
        <v>0.12731488736224045</v>
      </c>
      <c r="BA104" s="287">
        <f t="shared" si="209"/>
        <v>0.12646786453971068</v>
      </c>
      <c r="BB104" s="287">
        <f t="shared" si="209"/>
        <v>0.1338815546743351</v>
      </c>
      <c r="BC104" s="287">
        <f t="shared" si="209"/>
        <v>0.13556978991328492</v>
      </c>
      <c r="BD104" s="287">
        <f t="shared" ref="BD104:BE104" si="210">BD32/BD$66</f>
        <v>0.149542348615997</v>
      </c>
      <c r="BE104" s="287">
        <f t="shared" si="210"/>
        <v>0.14107755543771586</v>
      </c>
      <c r="BF104" s="287">
        <f t="shared" ref="BF104:BG104" si="211">BF32/BF$66</f>
        <v>0.15971469456953821</v>
      </c>
      <c r="BG104" s="287">
        <f t="shared" si="211"/>
        <v>0.16816659968060929</v>
      </c>
      <c r="BH104" s="287">
        <f t="shared" ref="BH104:BI104" si="212">BH32/BH$66</f>
        <v>0.17273338277182362</v>
      </c>
      <c r="BI104" s="287">
        <f t="shared" si="212"/>
        <v>0.17870664824399765</v>
      </c>
      <c r="BJ104" s="287">
        <f t="shared" ref="BJ104:BK104" si="213">BJ32/BJ$66</f>
        <v>0.20367857691300637</v>
      </c>
      <c r="BK104" s="287">
        <f t="shared" si="213"/>
        <v>0.20765098580157448</v>
      </c>
      <c r="BL104" s="287">
        <f t="shared" ref="BL104:BM104" si="214">BL32/BL$66</f>
        <v>0.21004335160947341</v>
      </c>
      <c r="BM104" s="287">
        <f t="shared" si="214"/>
        <v>0.21202613834614789</v>
      </c>
      <c r="BN104" s="287">
        <f t="shared" ref="BN104:BO104" si="215">BN32/BN$66</f>
        <v>0.23472904050382343</v>
      </c>
      <c r="BO104" s="287">
        <f t="shared" si="215"/>
        <v>0.23349140068442889</v>
      </c>
      <c r="BP104" s="287">
        <f t="shared" ref="BP104:BQ104" si="216">BP32/BP$66</f>
        <v>0.23593585343236612</v>
      </c>
      <c r="BQ104" s="287">
        <f t="shared" si="216"/>
        <v>0.23498526344581075</v>
      </c>
      <c r="BR104" s="287">
        <f t="shared" ref="BR104:BS104" si="217">BR32/BR$66</f>
        <v>0.2365467415740031</v>
      </c>
      <c r="BS104" s="287">
        <f t="shared" si="217"/>
        <v>0.24893431758015408</v>
      </c>
      <c r="BT104" s="287">
        <f t="shared" ref="BT104:BU104" si="218">BT32/BT$66</f>
        <v>0.25551050272896458</v>
      </c>
      <c r="BU104" s="287">
        <f t="shared" si="218"/>
        <v>0.25547364510041781</v>
      </c>
      <c r="BV104" s="287">
        <f t="shared" ref="BV104:BX104" si="219">BV32/BV$66</f>
        <v>0.2687655411647113</v>
      </c>
      <c r="BW104" s="287">
        <f t="shared" si="219"/>
        <v>0.27446717924503455</v>
      </c>
      <c r="BX104" s="287">
        <f t="shared" si="219"/>
        <v>0.27914216830779837</v>
      </c>
      <c r="BY104" s="287">
        <v>0.29524477466790783</v>
      </c>
    </row>
    <row r="105" spans="1:77" s="12" customFormat="1" x14ac:dyDescent="0.55000000000000004">
      <c r="A105" s="21"/>
      <c r="B105" s="21"/>
      <c r="C105" s="21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</row>
    <row r="106" spans="1:77" s="288" customFormat="1" x14ac:dyDescent="0.45">
      <c r="A106" s="284" t="s">
        <v>24</v>
      </c>
      <c r="B106" s="285"/>
      <c r="C106" s="286"/>
      <c r="D106" s="287">
        <f t="shared" ref="D106:P106" si="220">D34/D$66</f>
        <v>0.14869211747506847</v>
      </c>
      <c r="E106" s="287">
        <f t="shared" si="220"/>
        <v>0.15783634660284959</v>
      </c>
      <c r="F106" s="287">
        <f t="shared" si="220"/>
        <v>0.14789180579342112</v>
      </c>
      <c r="G106" s="287">
        <f t="shared" si="220"/>
        <v>0.14679650948018605</v>
      </c>
      <c r="H106" s="287">
        <f t="shared" si="220"/>
        <v>0.1345608519517956</v>
      </c>
      <c r="I106" s="287">
        <f t="shared" si="220"/>
        <v>0.13233370279037024</v>
      </c>
      <c r="J106" s="287">
        <f t="shared" si="220"/>
        <v>0.13331761736629799</v>
      </c>
      <c r="K106" s="287">
        <f t="shared" si="220"/>
        <v>0.12454002829205334</v>
      </c>
      <c r="L106" s="287">
        <f t="shared" si="220"/>
        <v>0.11714727796699817</v>
      </c>
      <c r="M106" s="287">
        <f t="shared" si="220"/>
        <v>0.10124989597051338</v>
      </c>
      <c r="N106" s="287">
        <f t="shared" si="220"/>
        <v>8.8425586870173489E-2</v>
      </c>
      <c r="O106" s="287">
        <f t="shared" si="220"/>
        <v>7.5243776103236945E-2</v>
      </c>
      <c r="P106" s="287">
        <f t="shared" si="220"/>
        <v>6.1528202405563719E-2</v>
      </c>
      <c r="Q106" s="287">
        <f t="shared" si="47"/>
        <v>6.9267302040770987E-2</v>
      </c>
      <c r="R106" s="287">
        <f t="shared" si="209"/>
        <v>6.3147119569005747E-2</v>
      </c>
      <c r="S106" s="287">
        <f t="shared" si="209"/>
        <v>7.1723446292105683E-2</v>
      </c>
      <c r="T106" s="287">
        <f t="shared" si="209"/>
        <v>7.0560112429558647E-2</v>
      </c>
      <c r="U106" s="287">
        <f t="shared" si="209"/>
        <v>7.9512384781689233E-2</v>
      </c>
      <c r="V106" s="287">
        <f t="shared" si="209"/>
        <v>9.4805099831106868E-2</v>
      </c>
      <c r="W106" s="287">
        <f t="shared" si="209"/>
        <v>0.11260505160305476</v>
      </c>
      <c r="X106" s="287">
        <f t="shared" si="209"/>
        <v>0.11617289347290352</v>
      </c>
      <c r="Y106" s="287">
        <f t="shared" si="209"/>
        <v>0.13291341838276738</v>
      </c>
      <c r="Z106" s="287">
        <f t="shared" si="209"/>
        <v>0.15430578436779144</v>
      </c>
      <c r="AA106" s="287">
        <f t="shared" si="209"/>
        <v>0.16398646535966629</v>
      </c>
      <c r="AB106" s="287">
        <f t="shared" si="209"/>
        <v>0.16805506360875611</v>
      </c>
      <c r="AC106" s="287">
        <f t="shared" si="209"/>
        <v>0.17407130669193466</v>
      </c>
      <c r="AD106" s="287">
        <f t="shared" si="209"/>
        <v>0.20086386493785927</v>
      </c>
      <c r="AE106" s="287">
        <f t="shared" si="209"/>
        <v>0.22034985246311883</v>
      </c>
      <c r="AF106" s="287">
        <f t="shared" si="209"/>
        <v>0.24184290808095077</v>
      </c>
      <c r="AG106" s="287">
        <f t="shared" si="209"/>
        <v>0.2206996662856435</v>
      </c>
      <c r="AH106" s="287">
        <f t="shared" si="209"/>
        <v>0.18658852684252636</v>
      </c>
      <c r="AI106" s="287">
        <f t="shared" si="209"/>
        <v>0.18312223716545725</v>
      </c>
      <c r="AJ106" s="287">
        <f t="shared" si="209"/>
        <v>0.16334392831549896</v>
      </c>
      <c r="AK106" s="287">
        <f t="shared" si="209"/>
        <v>0.16203413961608576</v>
      </c>
      <c r="AL106" s="287">
        <f t="shared" si="209"/>
        <v>0.17220179977888508</v>
      </c>
      <c r="AM106" s="287">
        <f t="shared" si="209"/>
        <v>0.1662040775529923</v>
      </c>
      <c r="AN106" s="287">
        <f t="shared" si="209"/>
        <v>0.15544905420909416</v>
      </c>
      <c r="AO106" s="287">
        <f t="shared" si="209"/>
        <v>0.166255466599422</v>
      </c>
      <c r="AP106" s="287">
        <f t="shared" si="209"/>
        <v>0.17485225650406702</v>
      </c>
      <c r="AQ106" s="287">
        <f t="shared" si="209"/>
        <v>0.20324854304504217</v>
      </c>
      <c r="AR106" s="287">
        <f t="shared" si="209"/>
        <v>0.19643081245133232</v>
      </c>
      <c r="AS106" s="287">
        <f t="shared" si="209"/>
        <v>0.1950615179622254</v>
      </c>
      <c r="AT106" s="287">
        <f t="shared" si="209"/>
        <v>0.20742989782521046</v>
      </c>
      <c r="AU106" s="287">
        <f t="shared" si="209"/>
        <v>0.19171473194768865</v>
      </c>
      <c r="AV106" s="287">
        <f t="shared" si="209"/>
        <v>0.18713600876326844</v>
      </c>
      <c r="AW106" s="287">
        <f t="shared" si="209"/>
        <v>0.18284795508025695</v>
      </c>
      <c r="AX106" s="287">
        <f t="shared" si="209"/>
        <v>0.18969044195283905</v>
      </c>
      <c r="AY106" s="287">
        <f t="shared" si="209"/>
        <v>0.19283227799449118</v>
      </c>
      <c r="AZ106" s="287">
        <f t="shared" si="209"/>
        <v>0.18354634882718593</v>
      </c>
      <c r="BA106" s="287">
        <f t="shared" si="209"/>
        <v>0.1883275448521583</v>
      </c>
      <c r="BB106" s="287">
        <f t="shared" si="209"/>
        <v>0.19129261461795299</v>
      </c>
      <c r="BC106" s="287">
        <f t="shared" si="209"/>
        <v>0.19436878287984904</v>
      </c>
      <c r="BD106" s="287">
        <f t="shared" ref="BD106:BE106" si="221">BD34/BD$66</f>
        <v>0.19304056974816913</v>
      </c>
      <c r="BE106" s="287">
        <f t="shared" si="221"/>
        <v>0.1844903684477949</v>
      </c>
      <c r="BF106" s="287">
        <f t="shared" ref="BF106:BG106" si="222">BF34/BF$66</f>
        <v>0.19744872788559134</v>
      </c>
      <c r="BG106" s="287">
        <f t="shared" si="222"/>
        <v>0.21547508120920358</v>
      </c>
      <c r="BH106" s="287">
        <f t="shared" ref="BH106:BI106" si="223">BH34/BH$66</f>
        <v>0.20712781475394604</v>
      </c>
      <c r="BI106" s="287">
        <f t="shared" si="223"/>
        <v>0.20095408386982527</v>
      </c>
      <c r="BJ106" s="287">
        <f t="shared" ref="BJ106:BK106" si="224">BJ34/BJ$66</f>
        <v>0.23612607676688521</v>
      </c>
      <c r="BK106" s="287">
        <f t="shared" si="224"/>
        <v>0.21780679096550665</v>
      </c>
      <c r="BL106" s="287">
        <f t="shared" ref="BL106:BM106" si="225">BL34/BL$66</f>
        <v>0.2006373016715734</v>
      </c>
      <c r="BM106" s="287">
        <f t="shared" si="225"/>
        <v>0.20025364354043504</v>
      </c>
      <c r="BN106" s="287">
        <f t="shared" ref="BN106:BO106" si="226">BN34/BN$66</f>
        <v>0.22266137351283022</v>
      </c>
      <c r="BO106" s="287">
        <f t="shared" si="226"/>
        <v>0.20701148568204361</v>
      </c>
      <c r="BP106" s="287">
        <f t="shared" ref="BP106:BQ106" si="227">BP34/BP$66</f>
        <v>0.19182898339160717</v>
      </c>
      <c r="BQ106" s="287">
        <f t="shared" si="227"/>
        <v>0.1850996787074958</v>
      </c>
      <c r="BR106" s="287">
        <f t="shared" ref="BR106:BS106" si="228">BR34/BR$66</f>
        <v>0.19057148953888903</v>
      </c>
      <c r="BS106" s="287">
        <f t="shared" si="228"/>
        <v>0.19748041734943531</v>
      </c>
      <c r="BT106" s="287">
        <f t="shared" ref="BT106:BU106" si="229">BT34/BT$66</f>
        <v>0.19866219186723716</v>
      </c>
      <c r="BU106" s="287">
        <f t="shared" si="229"/>
        <v>0.19775531959754955</v>
      </c>
      <c r="BV106" s="287">
        <f t="shared" ref="BV106:BX106" si="230">BV34/BV$66</f>
        <v>0.2084748009403023</v>
      </c>
      <c r="BW106" s="287">
        <f t="shared" si="230"/>
        <v>0.21011202941781237</v>
      </c>
      <c r="BX106" s="287">
        <f t="shared" si="230"/>
        <v>0.20038214834589385</v>
      </c>
      <c r="BY106" s="287">
        <v>0.24201162390634209</v>
      </c>
    </row>
    <row r="107" spans="1:77" s="12" customFormat="1" x14ac:dyDescent="0.55000000000000004">
      <c r="A107" s="21"/>
      <c r="B107" s="21"/>
      <c r="C107" s="21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</row>
    <row r="108" spans="1:77" s="288" customFormat="1" x14ac:dyDescent="0.45">
      <c r="A108" s="284" t="s">
        <v>34</v>
      </c>
      <c r="B108" s="285"/>
      <c r="C108" s="286"/>
      <c r="D108" s="287">
        <f t="shared" ref="D108:P108" si="231">D36/D$66</f>
        <v>0.22496944959860801</v>
      </c>
      <c r="E108" s="287">
        <f t="shared" si="231"/>
        <v>0.14923820721220532</v>
      </c>
      <c r="F108" s="287">
        <f t="shared" si="231"/>
        <v>0.1349603531559149</v>
      </c>
      <c r="G108" s="287">
        <f t="shared" si="231"/>
        <v>8.0901501087225616E-2</v>
      </c>
      <c r="H108" s="287">
        <f t="shared" si="231"/>
        <v>3.9162305752255891E-2</v>
      </c>
      <c r="I108" s="287">
        <f t="shared" si="231"/>
        <v>1.4510547550463222E-2</v>
      </c>
      <c r="J108" s="287">
        <f t="shared" si="231"/>
        <v>-4.351197676107978E-3</v>
      </c>
      <c r="K108" s="287">
        <f t="shared" si="231"/>
        <v>-2.7664672701905773E-3</v>
      </c>
      <c r="L108" s="287">
        <f t="shared" si="231"/>
        <v>1.6368663239704505E-2</v>
      </c>
      <c r="M108" s="287">
        <f t="shared" si="231"/>
        <v>3.0863190397719131E-2</v>
      </c>
      <c r="N108" s="287">
        <f t="shared" si="231"/>
        <v>5.6141077882656792E-2</v>
      </c>
      <c r="O108" s="287">
        <f t="shared" si="231"/>
        <v>7.6413549279194137E-2</v>
      </c>
      <c r="P108" s="287">
        <f t="shared" si="231"/>
        <v>6.5638261745348522E-2</v>
      </c>
      <c r="Q108" s="287">
        <f t="shared" si="47"/>
        <v>5.9030741297513671E-2</v>
      </c>
      <c r="R108" s="287">
        <f t="shared" si="209"/>
        <v>3.9857170604489421E-2</v>
      </c>
      <c r="S108" s="287">
        <f t="shared" si="209"/>
        <v>1.5834210140079751E-2</v>
      </c>
      <c r="T108" s="287">
        <f t="shared" si="209"/>
        <v>-5.3594122068686262E-4</v>
      </c>
      <c r="U108" s="287">
        <f t="shared" si="209"/>
        <v>-1.6363818400455837E-2</v>
      </c>
      <c r="V108" s="287">
        <f t="shared" si="209"/>
        <v>-3.7213808882625009E-2</v>
      </c>
      <c r="W108" s="287">
        <f t="shared" si="209"/>
        <v>-5.9909510110145323E-2</v>
      </c>
      <c r="X108" s="287">
        <f t="shared" si="209"/>
        <v>-6.6256505309027575E-2</v>
      </c>
      <c r="Y108" s="287">
        <f t="shared" si="209"/>
        <v>-8.3841366243642176E-2</v>
      </c>
      <c r="Z108" s="287">
        <f t="shared" si="209"/>
        <v>-0.10586292230833816</v>
      </c>
      <c r="AA108" s="287">
        <f t="shared" ref="R108:BC114" si="232">AA36/AA$66</f>
        <v>-0.12191367853550078</v>
      </c>
      <c r="AB108" s="287">
        <f t="shared" si="232"/>
        <v>-0.12927619515049016</v>
      </c>
      <c r="AC108" s="287">
        <f t="shared" si="232"/>
        <v>-0.14052333109571821</v>
      </c>
      <c r="AD108" s="287">
        <f t="shared" si="232"/>
        <v>-0.16429544908243471</v>
      </c>
      <c r="AE108" s="287">
        <f t="shared" si="232"/>
        <v>-0.17822637148034545</v>
      </c>
      <c r="AF108" s="287">
        <f t="shared" si="232"/>
        <v>-0.19267620111433575</v>
      </c>
      <c r="AG108" s="287">
        <f t="shared" si="232"/>
        <v>-0.17251980395911101</v>
      </c>
      <c r="AH108" s="287">
        <f t="shared" si="232"/>
        <v>-0.14014414322672963</v>
      </c>
      <c r="AI108" s="287">
        <f t="shared" si="232"/>
        <v>-0.12802218095005172</v>
      </c>
      <c r="AJ108" s="287">
        <f t="shared" si="232"/>
        <v>-0.1052258705972165</v>
      </c>
      <c r="AK108" s="287">
        <f t="shared" si="232"/>
        <v>-9.7501526095054816E-2</v>
      </c>
      <c r="AL108" s="287">
        <f t="shared" si="232"/>
        <v>-0.10176613642267349</v>
      </c>
      <c r="AM108" s="287">
        <f t="shared" si="232"/>
        <v>-8.4586776043975964E-2</v>
      </c>
      <c r="AN108" s="287">
        <f t="shared" si="232"/>
        <v>-6.9939836274747869E-2</v>
      </c>
      <c r="AO108" s="287">
        <f t="shared" si="232"/>
        <v>-7.7181908349958445E-2</v>
      </c>
      <c r="AP108" s="287">
        <f t="shared" si="232"/>
        <v>-8.1668424294989966E-2</v>
      </c>
      <c r="AQ108" s="287">
        <f t="shared" si="232"/>
        <v>-9.8084460515009853E-2</v>
      </c>
      <c r="AR108" s="287">
        <f t="shared" si="232"/>
        <v>-8.5614988693724359E-2</v>
      </c>
      <c r="AS108" s="287">
        <f t="shared" si="232"/>
        <v>-8.4738550536322829E-2</v>
      </c>
      <c r="AT108" s="287">
        <f t="shared" si="232"/>
        <v>-9.280826180492216E-2</v>
      </c>
      <c r="AU108" s="287">
        <f t="shared" si="232"/>
        <v>-7.8568607709561283E-2</v>
      </c>
      <c r="AV108" s="287">
        <f t="shared" si="232"/>
        <v>-6.7721343048229049E-2</v>
      </c>
      <c r="AW108" s="287">
        <f t="shared" si="232"/>
        <v>-6.7885959596800674E-2</v>
      </c>
      <c r="AX108" s="287">
        <f t="shared" si="232"/>
        <v>-6.8967656433182103E-2</v>
      </c>
      <c r="AY108" s="287">
        <f t="shared" si="232"/>
        <v>-6.6953267518763251E-2</v>
      </c>
      <c r="AZ108" s="287">
        <f t="shared" si="232"/>
        <v>-5.6231461464945481E-2</v>
      </c>
      <c r="BA108" s="287">
        <f t="shared" si="232"/>
        <v>-6.185968031244763E-2</v>
      </c>
      <c r="BB108" s="287">
        <f t="shared" si="232"/>
        <v>-5.7411059943617872E-2</v>
      </c>
      <c r="BC108" s="287">
        <f t="shared" si="232"/>
        <v>-5.8798992966564136E-2</v>
      </c>
      <c r="BD108" s="287">
        <f t="shared" ref="BD108:BE108" si="233">BD36/BD$66</f>
        <v>-4.3498221132172145E-2</v>
      </c>
      <c r="BE108" s="287">
        <f t="shared" si="233"/>
        <v>-4.341281301007896E-2</v>
      </c>
      <c r="BF108" s="287">
        <f t="shared" ref="BF108:BG108" si="234">BF36/BF$66</f>
        <v>-3.7734033316053114E-2</v>
      </c>
      <c r="BG108" s="287">
        <f t="shared" si="234"/>
        <v>-4.7308481528594307E-2</v>
      </c>
      <c r="BH108" s="287">
        <f t="shared" ref="BH108:BI108" si="235">BH36/BH$66</f>
        <v>-3.43944319821224E-2</v>
      </c>
      <c r="BI108" s="287">
        <f t="shared" si="235"/>
        <v>-2.2247435625827615E-2</v>
      </c>
      <c r="BJ108" s="287">
        <f t="shared" ref="BJ108:BK108" si="236">BJ36/BJ$66</f>
        <v>-3.2447499853878847E-2</v>
      </c>
      <c r="BK108" s="287">
        <f t="shared" si="236"/>
        <v>-1.015580516393217E-2</v>
      </c>
      <c r="BL108" s="287">
        <f t="shared" ref="BL108:BM108" si="237">BL36/BL$66</f>
        <v>9.406049937900016E-3</v>
      </c>
      <c r="BM108" s="287">
        <f t="shared" si="237"/>
        <v>1.1772494805712835E-2</v>
      </c>
      <c r="BN108" s="287">
        <f t="shared" ref="BN108:BO108" si="238">BN36/BN$66</f>
        <v>1.2067666990993191E-2</v>
      </c>
      <c r="BO108" s="287">
        <f t="shared" si="238"/>
        <v>2.6479915002385262E-2</v>
      </c>
      <c r="BP108" s="287">
        <f t="shared" ref="BP108:BQ108" si="239">BP36/BP$66</f>
        <v>4.4106870040758951E-2</v>
      </c>
      <c r="BQ108" s="287">
        <f t="shared" si="239"/>
        <v>4.9885584738314954E-2</v>
      </c>
      <c r="BR108" s="287">
        <f t="shared" ref="BR108:BS108" si="240">BR36/BR$66</f>
        <v>4.5975252035114066E-2</v>
      </c>
      <c r="BS108" s="287">
        <f t="shared" si="240"/>
        <v>5.1453900230718788E-2</v>
      </c>
      <c r="BT108" s="287">
        <f t="shared" ref="BT108:BU108" si="241">BT36/BT$66</f>
        <v>5.6848310861727397E-2</v>
      </c>
      <c r="BU108" s="287">
        <f t="shared" si="241"/>
        <v>5.7718325502868283E-2</v>
      </c>
      <c r="BV108" s="287">
        <f t="shared" ref="BV108:BX108" si="242">BV36/BV$66</f>
        <v>6.0290740224409001E-2</v>
      </c>
      <c r="BW108" s="287">
        <f t="shared" si="242"/>
        <v>6.4355149827222152E-2</v>
      </c>
      <c r="BX108" s="287">
        <f t="shared" si="242"/>
        <v>7.8760019961904515E-2</v>
      </c>
      <c r="BY108" s="287">
        <v>5.3233150761565734E-2</v>
      </c>
    </row>
    <row r="109" spans="1:77" s="12" customFormat="1" x14ac:dyDescent="0.55000000000000004">
      <c r="A109" s="9"/>
      <c r="B109" s="9"/>
      <c r="C109" s="9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</row>
    <row r="110" spans="1:77" s="12" customFormat="1" x14ac:dyDescent="0.55000000000000004">
      <c r="A110" s="21"/>
      <c r="B110" s="21"/>
      <c r="C110" s="21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</row>
    <row r="111" spans="1:77" s="12" customFormat="1" x14ac:dyDescent="0.55000000000000004">
      <c r="A111" s="38"/>
      <c r="B111" s="38"/>
      <c r="C111" s="38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</row>
    <row r="112" spans="1:77" s="269" customFormat="1" x14ac:dyDescent="0.45">
      <c r="A112" s="32" t="s">
        <v>35</v>
      </c>
      <c r="B112" s="100"/>
      <c r="C112" s="267"/>
      <c r="D112" s="268">
        <f t="shared" ref="D112:P112" si="243">D40/D$66</f>
        <v>0.50959356764618946</v>
      </c>
      <c r="E112" s="268">
        <f t="shared" si="243"/>
        <v>0.41110726568124129</v>
      </c>
      <c r="F112" s="268">
        <f t="shared" si="243"/>
        <v>0.33881382750593264</v>
      </c>
      <c r="G112" s="268">
        <f t="shared" si="243"/>
        <v>0.28909232947133923</v>
      </c>
      <c r="H112" s="268">
        <f t="shared" si="243"/>
        <v>0.21857034964562549</v>
      </c>
      <c r="I112" s="268">
        <f t="shared" si="243"/>
        <v>0.17766296338417628</v>
      </c>
      <c r="J112" s="268">
        <f t="shared" si="243"/>
        <v>0.15125507463352328</v>
      </c>
      <c r="K112" s="268">
        <f t="shared" si="243"/>
        <v>0.13366417500791078</v>
      </c>
      <c r="L112" s="268">
        <f t="shared" si="243"/>
        <v>0.13319512780096548</v>
      </c>
      <c r="M112" s="268">
        <f t="shared" si="243"/>
        <v>0.12240161707781969</v>
      </c>
      <c r="N112" s="268">
        <f t="shared" si="243"/>
        <v>0.11804839281477615</v>
      </c>
      <c r="O112" s="268">
        <f t="shared" si="243"/>
        <v>0.11453247092450633</v>
      </c>
      <c r="P112" s="268">
        <f t="shared" si="243"/>
        <v>0.11309084586793042</v>
      </c>
      <c r="Q112" s="268">
        <f t="shared" si="47"/>
        <v>0.1082738577894119</v>
      </c>
      <c r="R112" s="268">
        <f t="shared" si="232"/>
        <v>9.781949038698487E-2</v>
      </c>
      <c r="S112" s="268">
        <f t="shared" si="232"/>
        <v>8.0977597357893658E-2</v>
      </c>
      <c r="T112" s="268">
        <f t="shared" si="232"/>
        <v>7.1203515459146868E-2</v>
      </c>
      <c r="U112" s="268">
        <f t="shared" si="232"/>
        <v>6.3030224501393145E-2</v>
      </c>
      <c r="V112" s="268">
        <f t="shared" si="232"/>
        <v>5.6060863801179979E-2</v>
      </c>
      <c r="W112" s="268">
        <f t="shared" si="232"/>
        <v>5.1909640025268475E-2</v>
      </c>
      <c r="X112" s="268">
        <f t="shared" si="232"/>
        <v>4.9400597796694992E-2</v>
      </c>
      <c r="Y112" s="268">
        <f t="shared" si="232"/>
        <v>4.8270611988092141E-2</v>
      </c>
      <c r="Z112" s="268">
        <f t="shared" si="232"/>
        <v>4.837261077954521E-2</v>
      </c>
      <c r="AA112" s="268">
        <f t="shared" si="232"/>
        <v>4.2758816952680211E-2</v>
      </c>
      <c r="AB112" s="268">
        <f t="shared" si="232"/>
        <v>4.0007089306986862E-2</v>
      </c>
      <c r="AC112" s="268">
        <f t="shared" si="232"/>
        <v>3.6438913027518928E-2</v>
      </c>
      <c r="AD112" s="268">
        <f t="shared" si="232"/>
        <v>3.6756354209107243E-2</v>
      </c>
      <c r="AE112" s="268">
        <f t="shared" si="232"/>
        <v>4.1327453276619991E-2</v>
      </c>
      <c r="AF112" s="268">
        <f t="shared" si="232"/>
        <v>4.5951388058729163E-2</v>
      </c>
      <c r="AG112" s="268">
        <f t="shared" si="232"/>
        <v>4.6431307629300839E-2</v>
      </c>
      <c r="AH112" s="268">
        <f t="shared" si="232"/>
        <v>4.6369663994957254E-2</v>
      </c>
      <c r="AI112" s="268">
        <f t="shared" si="232"/>
        <v>5.457665243904767E-2</v>
      </c>
      <c r="AJ112" s="268">
        <f t="shared" si="232"/>
        <v>5.8637760320153678E-2</v>
      </c>
      <c r="AK112" s="268">
        <f t="shared" si="232"/>
        <v>6.4532613521030943E-2</v>
      </c>
      <c r="AL112" s="268">
        <f t="shared" si="232"/>
        <v>7.0030435224571128E-2</v>
      </c>
      <c r="AM112" s="268">
        <f t="shared" si="232"/>
        <v>8.2966852473956562E-2</v>
      </c>
      <c r="AN112" s="268">
        <f t="shared" si="232"/>
        <v>8.7334534363115265E-2</v>
      </c>
      <c r="AO112" s="268">
        <f t="shared" si="232"/>
        <v>9.0407258703901885E-2</v>
      </c>
      <c r="AP112" s="268">
        <f t="shared" si="232"/>
        <v>9.4790923135669364E-2</v>
      </c>
      <c r="AQ112" s="268">
        <f t="shared" si="232"/>
        <v>0.10557483262820948</v>
      </c>
      <c r="AR112" s="268">
        <f t="shared" si="232"/>
        <v>0.11099189330012399</v>
      </c>
      <c r="AS112" s="268">
        <f t="shared" si="232"/>
        <v>0.11143326291105789</v>
      </c>
      <c r="AT112" s="268">
        <f t="shared" si="232"/>
        <v>0.11511691728041676</v>
      </c>
      <c r="AU112" s="268">
        <f t="shared" si="232"/>
        <v>0.11478044378229298</v>
      </c>
      <c r="AV112" s="268">
        <f t="shared" si="232"/>
        <v>0.12133295454666962</v>
      </c>
      <c r="AW112" s="268">
        <f t="shared" si="232"/>
        <v>0.11674911457277438</v>
      </c>
      <c r="AX112" s="268">
        <f t="shared" si="232"/>
        <v>0.12146613094351792</v>
      </c>
      <c r="AY112" s="268">
        <f t="shared" si="232"/>
        <v>0.12662324482274773</v>
      </c>
      <c r="AZ112" s="268">
        <f t="shared" si="232"/>
        <v>0.12739434818799175</v>
      </c>
      <c r="BA112" s="268">
        <f t="shared" si="232"/>
        <v>0.12572766405330393</v>
      </c>
      <c r="BB112" s="268">
        <f t="shared" si="232"/>
        <v>0.13314981372541809</v>
      </c>
      <c r="BC112" s="268">
        <f t="shared" si="232"/>
        <v>0.13335829400809401</v>
      </c>
      <c r="BD112" s="268">
        <f t="shared" ref="BD112:BE112" si="244">BD40/BD$66</f>
        <v>0.14636137680123376</v>
      </c>
      <c r="BE112" s="268">
        <f t="shared" si="244"/>
        <v>0.13731245701442904</v>
      </c>
      <c r="BF112" s="268">
        <f t="shared" ref="BF112:BG112" si="245">BF40/BF$66</f>
        <v>0.15464662559284728</v>
      </c>
      <c r="BG112" s="268">
        <f t="shared" si="245"/>
        <v>0.15993746634867143</v>
      </c>
      <c r="BH112" s="268">
        <f t="shared" ref="BH112:BI112" si="246">BH40/BH$66</f>
        <v>0.16465291512125949</v>
      </c>
      <c r="BI112" s="268">
        <f t="shared" si="246"/>
        <v>0.17000822445567018</v>
      </c>
      <c r="BJ112" s="268">
        <f t="shared" ref="BJ112:BK112" si="247">BJ40/BJ$66</f>
        <v>0.19583932384387798</v>
      </c>
      <c r="BK112" s="268">
        <f t="shared" si="247"/>
        <v>0.19995297553016325</v>
      </c>
      <c r="BL112" s="268">
        <f t="shared" ref="BL112:BM112" si="248">BL40/BL$66</f>
        <v>0.20220073954247231</v>
      </c>
      <c r="BM112" s="268">
        <f t="shared" si="248"/>
        <v>0.20447599229786584</v>
      </c>
      <c r="BN112" s="268">
        <f t="shared" ref="BN112:BO112" si="249">BN40/BN$66</f>
        <v>0.22546429063587833</v>
      </c>
      <c r="BO112" s="268">
        <f t="shared" si="249"/>
        <v>0.22596509772650775</v>
      </c>
      <c r="BP112" s="268">
        <f t="shared" ref="BP112:BQ112" si="250">BP40/BP$66</f>
        <v>0.22994893411338785</v>
      </c>
      <c r="BQ112" s="268">
        <f t="shared" si="250"/>
        <v>0.22878295139433771</v>
      </c>
      <c r="BR112" s="268">
        <f t="shared" ref="BR112:BS112" si="251">BR40/BR$66</f>
        <v>0.22743295254867038</v>
      </c>
      <c r="BS112" s="268">
        <f t="shared" si="251"/>
        <v>0.2388889305927579</v>
      </c>
      <c r="BT112" s="268">
        <f t="shared" ref="BT112:BU112" si="252">BT40/BT$66</f>
        <v>0.24318191511167597</v>
      </c>
      <c r="BU112" s="268">
        <f t="shared" si="252"/>
        <v>0.24496925579592618</v>
      </c>
      <c r="BV112" s="268">
        <f t="shared" ref="BV112:BX112" si="253">BV40/BV$66</f>
        <v>0.25741313023596618</v>
      </c>
      <c r="BW112" s="268">
        <f t="shared" si="253"/>
        <v>0.25920010150546674</v>
      </c>
      <c r="BX112" s="268">
        <f t="shared" si="253"/>
        <v>0.26230357462755494</v>
      </c>
      <c r="BY112" s="268">
        <v>0.26576519813044525</v>
      </c>
    </row>
    <row r="113" spans="1:77" s="12" customFormat="1" x14ac:dyDescent="0.55000000000000004">
      <c r="A113" s="5"/>
      <c r="B113" s="5"/>
      <c r="C113" s="5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</row>
    <row r="114" spans="1:77" s="269" customFormat="1" x14ac:dyDescent="0.45">
      <c r="A114" s="32" t="s">
        <v>36</v>
      </c>
      <c r="B114" s="100"/>
      <c r="C114" s="267"/>
      <c r="D114" s="268">
        <f t="shared" ref="D114:P114" si="254">D42/D$66</f>
        <v>0.17213454176559057</v>
      </c>
      <c r="E114" s="268">
        <f t="shared" si="254"/>
        <v>0.1795675092032826</v>
      </c>
      <c r="F114" s="268">
        <f t="shared" si="254"/>
        <v>0.16004529556014907</v>
      </c>
      <c r="G114" s="268">
        <f t="shared" si="254"/>
        <v>0.16351111364565632</v>
      </c>
      <c r="H114" s="268">
        <f t="shared" si="254"/>
        <v>0.14947219108744883</v>
      </c>
      <c r="I114" s="268">
        <f t="shared" si="254"/>
        <v>0.144887033745982</v>
      </c>
      <c r="J114" s="268">
        <f t="shared" si="254"/>
        <v>0.14480828664200962</v>
      </c>
      <c r="K114" s="268">
        <f t="shared" si="254"/>
        <v>0.13028750585396298</v>
      </c>
      <c r="L114" s="268">
        <f t="shared" si="254"/>
        <v>0.11704846721459747</v>
      </c>
      <c r="M114" s="268">
        <f t="shared" si="254"/>
        <v>9.9140796829361388E-2</v>
      </c>
      <c r="N114" s="268">
        <f t="shared" si="254"/>
        <v>8.4974568450863874E-2</v>
      </c>
      <c r="O114" s="268">
        <f t="shared" si="254"/>
        <v>7.343478565437285E-2</v>
      </c>
      <c r="P114" s="268">
        <f t="shared" si="254"/>
        <v>6.1103550546948729E-2</v>
      </c>
      <c r="Q114" s="268">
        <f t="shared" si="47"/>
        <v>6.8113189306597058E-2</v>
      </c>
      <c r="R114" s="268">
        <f t="shared" si="232"/>
        <v>6.2652936387710162E-2</v>
      </c>
      <c r="S114" s="268">
        <f t="shared" si="232"/>
        <v>7.0780617179159733E-2</v>
      </c>
      <c r="T114" s="268">
        <f t="shared" si="232"/>
        <v>7.0896516151774142E-2</v>
      </c>
      <c r="U114" s="268">
        <f t="shared" si="232"/>
        <v>7.9449132100879435E-2</v>
      </c>
      <c r="V114" s="268">
        <f t="shared" si="232"/>
        <v>9.3177957044972434E-2</v>
      </c>
      <c r="W114" s="268">
        <f t="shared" si="232"/>
        <v>0.11143941224269727</v>
      </c>
      <c r="X114" s="268">
        <f t="shared" si="232"/>
        <v>0.11514380738806036</v>
      </c>
      <c r="Y114" s="268">
        <f t="shared" si="232"/>
        <v>0.13092920663151852</v>
      </c>
      <c r="Z114" s="268">
        <f t="shared" si="232"/>
        <v>0.15408808303906554</v>
      </c>
      <c r="AA114" s="268">
        <f t="shared" si="232"/>
        <v>0.16695803414579574</v>
      </c>
      <c r="AB114" s="268">
        <f t="shared" si="232"/>
        <v>0.17519870742092114</v>
      </c>
      <c r="AC114" s="268">
        <f t="shared" si="232"/>
        <v>0.19782227085286452</v>
      </c>
      <c r="AD114" s="268">
        <f t="shared" si="232"/>
        <v>0.20264280323785258</v>
      </c>
      <c r="AE114" s="268">
        <f t="shared" si="232"/>
        <v>0.21273592040513598</v>
      </c>
      <c r="AF114" s="268">
        <f t="shared" si="232"/>
        <v>0.2116039552480338</v>
      </c>
      <c r="AG114" s="268">
        <f t="shared" si="232"/>
        <v>0.20486247108670064</v>
      </c>
      <c r="AH114" s="268">
        <f t="shared" si="232"/>
        <v>0.18589848798336894</v>
      </c>
      <c r="AI114" s="268">
        <f t="shared" si="232"/>
        <v>0.17874614188233648</v>
      </c>
      <c r="AJ114" s="268">
        <f t="shared" si="232"/>
        <v>0.16737669112299414</v>
      </c>
      <c r="AK114" s="268">
        <f t="shared" si="232"/>
        <v>0.16203413961608576</v>
      </c>
      <c r="AL114" s="268">
        <f t="shared" si="232"/>
        <v>0.16886591501935486</v>
      </c>
      <c r="AM114" s="268">
        <f t="shared" si="232"/>
        <v>0.17457198097728152</v>
      </c>
      <c r="AN114" s="268">
        <f t="shared" si="232"/>
        <v>0.16703577460746985</v>
      </c>
      <c r="AO114" s="268">
        <f t="shared" si="232"/>
        <v>0.17518944328966432</v>
      </c>
      <c r="AP114" s="268">
        <f t="shared" si="232"/>
        <v>0.18648384311988539</v>
      </c>
      <c r="AQ114" s="268">
        <f t="shared" si="232"/>
        <v>0.20591831432682889</v>
      </c>
      <c r="AR114" s="268">
        <f t="shared" si="232"/>
        <v>0.19753613174120674</v>
      </c>
      <c r="AS114" s="268">
        <f t="shared" si="232"/>
        <v>0.20336864524963966</v>
      </c>
      <c r="AT114" s="268">
        <f t="shared" si="232"/>
        <v>0.21119516957590678</v>
      </c>
      <c r="AU114" s="268">
        <f t="shared" si="232"/>
        <v>0.20427324959393975</v>
      </c>
      <c r="AV114" s="268">
        <f t="shared" si="232"/>
        <v>0.1986529733585494</v>
      </c>
      <c r="AW114" s="268">
        <f t="shared" si="232"/>
        <v>0.19565845164423112</v>
      </c>
      <c r="AX114" s="268">
        <f t="shared" si="232"/>
        <v>0.1946193405351905</v>
      </c>
      <c r="AY114" s="268">
        <f t="shared" si="232"/>
        <v>0.19802154051799667</v>
      </c>
      <c r="AZ114" s="268">
        <f t="shared" si="232"/>
        <v>0.18411763516024351</v>
      </c>
      <c r="BA114" s="268">
        <f t="shared" si="232"/>
        <v>0.18279664173538387</v>
      </c>
      <c r="BB114" s="268">
        <f t="shared" ref="R114:BC116" si="255">BB42/BB$66</f>
        <v>0.18576838901425879</v>
      </c>
      <c r="BC114" s="268">
        <f t="shared" si="255"/>
        <v>0.17791405846118852</v>
      </c>
      <c r="BD114" s="268">
        <f t="shared" ref="BD114:BE114" si="256">BD42/BD$66</f>
        <v>0.17548989521369093</v>
      </c>
      <c r="BE114" s="268">
        <f t="shared" si="256"/>
        <v>0.1639523672774536</v>
      </c>
      <c r="BF114" s="268">
        <f t="shared" ref="BF114:BG114" si="257">BF42/BF$66</f>
        <v>0.17459946435600263</v>
      </c>
      <c r="BG114" s="268">
        <f t="shared" si="257"/>
        <v>0.17879040644679747</v>
      </c>
      <c r="BH114" s="268">
        <f t="shared" ref="BH114:BI114" si="258">BH42/BH$66</f>
        <v>0.17140973962747105</v>
      </c>
      <c r="BI114" s="268">
        <f t="shared" si="258"/>
        <v>0.17193206625545673</v>
      </c>
      <c r="BJ114" s="268">
        <f t="shared" ref="BJ114:BK114" si="259">BJ42/BJ$66</f>
        <v>0.20707519470828661</v>
      </c>
      <c r="BK114" s="268">
        <f t="shared" si="259"/>
        <v>0.18980410783363735</v>
      </c>
      <c r="BL114" s="268">
        <f t="shared" ref="BL114:BM114" si="260">BL42/BL$66</f>
        <v>0.1734936861986511</v>
      </c>
      <c r="BM114" s="268">
        <f t="shared" si="260"/>
        <v>0.1738208495462065</v>
      </c>
      <c r="BN114" s="268">
        <f t="shared" ref="BN114:BO114" si="261">BN42/BN$66</f>
        <v>0.19456521121754874</v>
      </c>
      <c r="BO114" s="268">
        <f t="shared" si="261"/>
        <v>0.18466958996834573</v>
      </c>
      <c r="BP114" s="268">
        <f t="shared" ref="BP114:BQ114" si="262">BP42/BP$66</f>
        <v>0.17461243532821641</v>
      </c>
      <c r="BQ114" s="268">
        <f t="shared" si="262"/>
        <v>0.16988226836813317</v>
      </c>
      <c r="BR114" s="268">
        <f t="shared" ref="BR114:BS114" si="263">BR42/BR$66</f>
        <v>0.16889500535676777</v>
      </c>
      <c r="BS114" s="268">
        <f t="shared" si="263"/>
        <v>0.17382563566363235</v>
      </c>
      <c r="BT114" s="268">
        <f t="shared" ref="BT114:BU114" si="264">BT42/BT$66</f>
        <v>0.16872660330975731</v>
      </c>
      <c r="BU114" s="268">
        <f t="shared" si="264"/>
        <v>0.1704287318733288</v>
      </c>
      <c r="BV114" s="268">
        <f t="shared" ref="BV114:BX114" si="265">BV42/BV$66</f>
        <v>0.18092329591020975</v>
      </c>
      <c r="BW114" s="268">
        <f t="shared" si="265"/>
        <v>0.17544214104506245</v>
      </c>
      <c r="BX114" s="268">
        <f t="shared" si="265"/>
        <v>0.16536286349287488</v>
      </c>
      <c r="BY114" s="268">
        <v>0.18129833915923868</v>
      </c>
    </row>
    <row r="115" spans="1:77" s="12" customFormat="1" x14ac:dyDescent="0.55000000000000004">
      <c r="A115" s="5"/>
      <c r="B115" s="5"/>
      <c r="C115" s="5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</row>
    <row r="116" spans="1:77" s="269" customFormat="1" x14ac:dyDescent="0.45">
      <c r="A116" s="32" t="s">
        <v>37</v>
      </c>
      <c r="B116" s="100"/>
      <c r="C116" s="267"/>
      <c r="D116" s="268">
        <f t="shared" ref="D116:P116" si="266">D44/D$66</f>
        <v>0.3374590258805989</v>
      </c>
      <c r="E116" s="268">
        <f t="shared" si="266"/>
        <v>0.23153975647795869</v>
      </c>
      <c r="F116" s="268">
        <f t="shared" si="266"/>
        <v>0.17876853194578357</v>
      </c>
      <c r="G116" s="268">
        <f t="shared" si="266"/>
        <v>0.12558121582568291</v>
      </c>
      <c r="H116" s="268">
        <f t="shared" si="266"/>
        <v>6.9098158558176678E-2</v>
      </c>
      <c r="I116" s="268">
        <f t="shared" si="266"/>
        <v>3.2775929638194284E-2</v>
      </c>
      <c r="J116" s="268">
        <f t="shared" si="266"/>
        <v>6.4467879915136601E-3</v>
      </c>
      <c r="K116" s="268">
        <f t="shared" si="266"/>
        <v>3.3766691539478038E-3</v>
      </c>
      <c r="L116" s="268">
        <f t="shared" si="266"/>
        <v>1.6146660586368003E-2</v>
      </c>
      <c r="M116" s="268">
        <f t="shared" si="266"/>
        <v>2.3260820248458308E-2</v>
      </c>
      <c r="N116" s="268">
        <f t="shared" si="266"/>
        <v>3.3073824363912284E-2</v>
      </c>
      <c r="O116" s="268">
        <f t="shared" si="266"/>
        <v>4.1097685270133466E-2</v>
      </c>
      <c r="P116" s="268">
        <f t="shared" si="266"/>
        <v>5.1987295320981688E-2</v>
      </c>
      <c r="Q116" s="268">
        <f t="shared" si="47"/>
        <v>4.016066848281484E-2</v>
      </c>
      <c r="R116" s="268">
        <f t="shared" si="255"/>
        <v>3.5166553999274708E-2</v>
      </c>
      <c r="S116" s="268">
        <f t="shared" si="255"/>
        <v>1.0196980178733923E-2</v>
      </c>
      <c r="T116" s="268">
        <f t="shared" si="255"/>
        <v>3.0699930737272587E-4</v>
      </c>
      <c r="U116" s="268">
        <f t="shared" si="255"/>
        <v>-1.641890759948628E-2</v>
      </c>
      <c r="V116" s="268">
        <f t="shared" si="255"/>
        <v>-3.7117093243792455E-2</v>
      </c>
      <c r="W116" s="268">
        <f t="shared" si="255"/>
        <v>-5.9529772217428792E-2</v>
      </c>
      <c r="X116" s="268">
        <f t="shared" si="255"/>
        <v>-6.574320959136537E-2</v>
      </c>
      <c r="Y116" s="268">
        <f t="shared" si="255"/>
        <v>-8.2658594643426384E-2</v>
      </c>
      <c r="Z116" s="268">
        <f t="shared" si="255"/>
        <v>-0.10571547225952034</v>
      </c>
      <c r="AA116" s="268">
        <f t="shared" si="255"/>
        <v>-0.12419921719311554</v>
      </c>
      <c r="AB116" s="268">
        <f t="shared" si="255"/>
        <v>-0.13519161811393426</v>
      </c>
      <c r="AC116" s="268">
        <f t="shared" si="255"/>
        <v>-0.1613833578253456</v>
      </c>
      <c r="AD116" s="268">
        <f t="shared" si="255"/>
        <v>-0.16588644902874533</v>
      </c>
      <c r="AE116" s="268">
        <f t="shared" si="255"/>
        <v>-0.17140846712851598</v>
      </c>
      <c r="AF116" s="268">
        <f t="shared" si="255"/>
        <v>-0.16565256718930466</v>
      </c>
      <c r="AG116" s="268">
        <f t="shared" si="255"/>
        <v>-0.15843116345739977</v>
      </c>
      <c r="AH116" s="268">
        <f t="shared" si="255"/>
        <v>-0.13952882398841171</v>
      </c>
      <c r="AI116" s="268">
        <f t="shared" si="255"/>
        <v>-0.12416948944328882</v>
      </c>
      <c r="AJ116" s="268">
        <f t="shared" si="255"/>
        <v>-0.10873893080284047</v>
      </c>
      <c r="AK116" s="268">
        <f t="shared" si="255"/>
        <v>-9.7501526095054816E-2</v>
      </c>
      <c r="AL116" s="268">
        <f t="shared" si="255"/>
        <v>-9.8835479794783715E-2</v>
      </c>
      <c r="AM116" s="268">
        <f t="shared" si="255"/>
        <v>-9.1605128503324973E-2</v>
      </c>
      <c r="AN116" s="268">
        <f t="shared" si="255"/>
        <v>-7.9701240244354571E-2</v>
      </c>
      <c r="AO116" s="268">
        <f t="shared" si="255"/>
        <v>-8.4782184585762449E-2</v>
      </c>
      <c r="AP116" s="268">
        <f t="shared" si="255"/>
        <v>-9.1692919984216026E-2</v>
      </c>
      <c r="AQ116" s="268">
        <f t="shared" si="255"/>
        <v>-0.1003434816986194</v>
      </c>
      <c r="AR116" s="268">
        <f t="shared" si="255"/>
        <v>-8.6544238441082763E-2</v>
      </c>
      <c r="AS116" s="268">
        <f t="shared" si="255"/>
        <v>-9.193538233858177E-2</v>
      </c>
      <c r="AT116" s="268">
        <f t="shared" si="255"/>
        <v>-9.6078252295490024E-2</v>
      </c>
      <c r="AU116" s="268">
        <f t="shared" si="255"/>
        <v>-8.9492805811646772E-2</v>
      </c>
      <c r="AV116" s="268">
        <f t="shared" si="255"/>
        <v>-7.732001881187979E-2</v>
      </c>
      <c r="AW116" s="268">
        <f t="shared" si="255"/>
        <v>-7.8909337071456739E-2</v>
      </c>
      <c r="AX116" s="268">
        <f t="shared" si="255"/>
        <v>-7.3153209591672569E-2</v>
      </c>
      <c r="AY116" s="268">
        <f t="shared" si="255"/>
        <v>-7.1398295695248956E-2</v>
      </c>
      <c r="AZ116" s="268">
        <f t="shared" si="255"/>
        <v>-5.6723286972251756E-2</v>
      </c>
      <c r="BA116" s="268">
        <f t="shared" si="255"/>
        <v>-5.7068977682079927E-2</v>
      </c>
      <c r="BB116" s="268">
        <f t="shared" si="255"/>
        <v>-5.2618575288840688E-2</v>
      </c>
      <c r="BC116" s="268">
        <f t="shared" si="255"/>
        <v>-4.4555764453094504E-2</v>
      </c>
      <c r="BD116" s="268">
        <f t="shared" ref="BD116:BE116" si="267">BD44/BD$66</f>
        <v>-2.9128518412457158E-2</v>
      </c>
      <c r="BE116" s="268">
        <f t="shared" si="267"/>
        <v>-2.6639910263024549E-2</v>
      </c>
      <c r="BF116" s="268">
        <f t="shared" ref="BF116:BG116" si="268">BF44/BF$66</f>
        <v>-1.9952838763155345E-2</v>
      </c>
      <c r="BG116" s="268">
        <f t="shared" si="268"/>
        <v>-1.8852940098126068E-2</v>
      </c>
      <c r="BH116" s="268">
        <f t="shared" ref="BH116:BI116" si="269">BH44/BH$66</f>
        <v>-6.7568245062115759E-3</v>
      </c>
      <c r="BI116" s="268">
        <f t="shared" si="269"/>
        <v>-1.9238417997865572E-3</v>
      </c>
      <c r="BJ116" s="268">
        <f t="shared" ref="BJ116:BK116" si="270">BJ44/BJ$66</f>
        <v>-1.1235870864408635E-2</v>
      </c>
      <c r="BK116" s="268">
        <f t="shared" si="270"/>
        <v>1.0148867696525884E-2</v>
      </c>
      <c r="BL116" s="268">
        <f t="shared" ref="BL116:BM116" si="271">BL44/BL$66</f>
        <v>2.8707053343821197E-2</v>
      </c>
      <c r="BM116" s="268">
        <f t="shared" si="271"/>
        <v>3.0655142751659367E-2</v>
      </c>
      <c r="BN116" s="268">
        <f t="shared" ref="BN116:BO116" si="272">BN44/BN$66</f>
        <v>3.0899079418329568E-2</v>
      </c>
      <c r="BO116" s="268">
        <f t="shared" si="272"/>
        <v>4.1295507758162028E-2</v>
      </c>
      <c r="BP116" s="268">
        <f t="shared" ref="BP116:BQ116" si="273">BP44/BP$66</f>
        <v>5.5336498785171433E-2</v>
      </c>
      <c r="BQ116" s="268">
        <f t="shared" si="273"/>
        <v>5.8900683026204534E-2</v>
      </c>
      <c r="BR116" s="268">
        <f t="shared" ref="BR116:BS116" si="274">BR44/BR$66</f>
        <v>5.8537947191902605E-2</v>
      </c>
      <c r="BS116" s="268">
        <f t="shared" si="274"/>
        <v>6.5063294929125534E-2</v>
      </c>
      <c r="BT116" s="268">
        <f t="shared" ref="BT116:BU116" si="275">BT44/BT$66</f>
        <v>7.4455311801918667E-2</v>
      </c>
      <c r="BU116" s="268">
        <f t="shared" si="275"/>
        <v>7.4540523922597385E-2</v>
      </c>
      <c r="BV116" s="268">
        <f t="shared" ref="BV116:BX116" si="276">BV44/BV$66</f>
        <v>7.6489834325756428E-2</v>
      </c>
      <c r="BW116" s="268">
        <f t="shared" si="276"/>
        <v>8.375796046040429E-2</v>
      </c>
      <c r="BX116" s="268">
        <f t="shared" si="276"/>
        <v>9.6940711134680072E-2</v>
      </c>
      <c r="BY116" s="268">
        <v>8.4466858971206538E-2</v>
      </c>
    </row>
    <row r="117" spans="1:77" s="12" customFormat="1" x14ac:dyDescent="0.55000000000000004">
      <c r="A117" s="65"/>
      <c r="B117" s="9"/>
      <c r="C117" s="66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</row>
    <row r="118" spans="1:77" s="12" customFormat="1" x14ac:dyDescent="0.55000000000000004">
      <c r="A118" s="41"/>
      <c r="B118" s="5"/>
      <c r="C118" s="1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</row>
    <row r="119" spans="1:77" s="12" customFormat="1" x14ac:dyDescent="0.55000000000000004">
      <c r="A119" s="32" t="s">
        <v>26</v>
      </c>
      <c r="B119" s="5"/>
      <c r="C119" s="1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</row>
    <row r="120" spans="1:77" s="12" customFormat="1" x14ac:dyDescent="0.55000000000000004">
      <c r="A120" s="41"/>
      <c r="B120" s="5"/>
      <c r="C120" s="1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</row>
    <row r="121" spans="1:77" s="12" customFormat="1" x14ac:dyDescent="0.55000000000000004">
      <c r="A121" s="67"/>
      <c r="B121" s="38"/>
      <c r="C121" s="57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</row>
    <row r="122" spans="1:77" s="269" customFormat="1" x14ac:dyDescent="0.45">
      <c r="A122" s="32" t="s">
        <v>38</v>
      </c>
      <c r="B122" s="100"/>
      <c r="C122" s="267"/>
      <c r="D122" s="268">
        <f t="shared" ref="D122:P122" si="277">D50/D$66</f>
        <v>-0.13593200057251298</v>
      </c>
      <c r="E122" s="268">
        <f t="shared" si="277"/>
        <v>-0.10403271186618634</v>
      </c>
      <c r="F122" s="268">
        <f t="shared" si="277"/>
        <v>-5.5961668556596601E-2</v>
      </c>
      <c r="G122" s="268">
        <f t="shared" si="277"/>
        <v>-6.1394318903927554E-2</v>
      </c>
      <c r="H122" s="268">
        <f t="shared" si="277"/>
        <v>-4.4847191941574015E-2</v>
      </c>
      <c r="I122" s="268">
        <f t="shared" si="277"/>
        <v>-3.0818713043342799E-2</v>
      </c>
      <c r="J122" s="268">
        <f t="shared" si="277"/>
        <v>-2.2288654943333278E-2</v>
      </c>
      <c r="K122" s="268">
        <f t="shared" si="277"/>
        <v>-1.1890613986048014E-2</v>
      </c>
      <c r="L122" s="268">
        <f t="shared" si="277"/>
        <v>3.2081340573719697E-4</v>
      </c>
      <c r="M122" s="268">
        <f t="shared" si="277"/>
        <v>9.7114692904128296E-3</v>
      </c>
      <c r="N122" s="268">
        <f t="shared" si="277"/>
        <v>2.6518271938054123E-2</v>
      </c>
      <c r="O122" s="268">
        <f t="shared" si="277"/>
        <v>3.7124854457924759E-2</v>
      </c>
      <c r="P122" s="268">
        <f t="shared" si="277"/>
        <v>1.407561828298182E-2</v>
      </c>
      <c r="Q122" s="268">
        <f t="shared" si="47"/>
        <v>2.0024185548872753E-2</v>
      </c>
      <c r="R122" s="268">
        <f t="shared" ref="R122:BC126" si="278">R50/R$66</f>
        <v>5.1847997865102965E-3</v>
      </c>
      <c r="S122" s="268">
        <f t="shared" si="278"/>
        <v>6.5800590742917863E-3</v>
      </c>
      <c r="T122" s="268">
        <f t="shared" si="278"/>
        <v>-1.179344250275084E-3</v>
      </c>
      <c r="U122" s="268">
        <f t="shared" si="278"/>
        <v>1.1834187984024276E-4</v>
      </c>
      <c r="V122" s="268">
        <f t="shared" si="278"/>
        <v>1.5304271473018836E-3</v>
      </c>
      <c r="W122" s="268">
        <f t="shared" si="278"/>
        <v>7.8590146764095632E-4</v>
      </c>
      <c r="X122" s="268">
        <f t="shared" si="278"/>
        <v>5.1579036718095829E-4</v>
      </c>
      <c r="Y122" s="268">
        <f t="shared" si="278"/>
        <v>8.014401510330584E-4</v>
      </c>
      <c r="Z122" s="268">
        <f t="shared" si="278"/>
        <v>7.025127990808021E-5</v>
      </c>
      <c r="AA122" s="268">
        <f t="shared" si="278"/>
        <v>-6.8603012851469586E-4</v>
      </c>
      <c r="AB122" s="268">
        <f t="shared" si="278"/>
        <v>-1.2282208487209246E-3</v>
      </c>
      <c r="AC122" s="268">
        <f t="shared" si="278"/>
        <v>-2.8909374313024773E-3</v>
      </c>
      <c r="AD122" s="268">
        <f t="shared" si="278"/>
        <v>-1.8793835368269751E-4</v>
      </c>
      <c r="AE122" s="268">
        <f t="shared" si="278"/>
        <v>7.9602770615339101E-4</v>
      </c>
      <c r="AF122" s="268">
        <f t="shared" si="278"/>
        <v>3.2153189078858451E-3</v>
      </c>
      <c r="AG122" s="268">
        <f t="shared" si="278"/>
        <v>1.7485546972316279E-3</v>
      </c>
      <c r="AH122" s="268">
        <f t="shared" si="278"/>
        <v>7.4719620839471603E-5</v>
      </c>
      <c r="AI122" s="268">
        <f t="shared" si="278"/>
        <v>5.2340377635785287E-4</v>
      </c>
      <c r="AJ122" s="268">
        <f t="shared" si="278"/>
        <v>-5.1970260187121804E-4</v>
      </c>
      <c r="AK122" s="268">
        <f t="shared" si="278"/>
        <v>0</v>
      </c>
      <c r="AL122" s="268">
        <f t="shared" si="278"/>
        <v>4.0522813164047184E-4</v>
      </c>
      <c r="AM122" s="268">
        <f t="shared" si="278"/>
        <v>-1.3495509649402203E-3</v>
      </c>
      <c r="AN122" s="268">
        <f t="shared" si="278"/>
        <v>-1.8253164287689717E-3</v>
      </c>
      <c r="AO122" s="268">
        <f t="shared" si="278"/>
        <v>-1.3337004544383103E-3</v>
      </c>
      <c r="AP122" s="268">
        <f t="shared" si="278"/>
        <v>-1.6070909265923133E-3</v>
      </c>
      <c r="AQ122" s="268">
        <f t="shared" si="278"/>
        <v>-4.1075009817701582E-4</v>
      </c>
      <c r="AR122" s="268">
        <f t="shared" si="278"/>
        <v>-1.7606954251590736E-4</v>
      </c>
      <c r="AS122" s="268">
        <f t="shared" si="278"/>
        <v>-1.1102954851553361E-3</v>
      </c>
      <c r="AT122" s="268">
        <f t="shared" si="278"/>
        <v>-4.9528126012847559E-4</v>
      </c>
      <c r="AU122" s="268">
        <f t="shared" si="278"/>
        <v>-1.6343195441656023E-3</v>
      </c>
      <c r="AV122" s="268">
        <f t="shared" si="278"/>
        <v>-1.9182888316302139E-3</v>
      </c>
      <c r="AW122" s="268">
        <f t="shared" si="278"/>
        <v>-1.7871190893181078E-3</v>
      </c>
      <c r="AX122" s="268">
        <f t="shared" si="278"/>
        <v>-7.3283371526431632E-4</v>
      </c>
      <c r="AY122" s="268">
        <f t="shared" si="278"/>
        <v>-7.4423434701977964E-4</v>
      </c>
      <c r="AZ122" s="268">
        <f t="shared" si="278"/>
        <v>-7.9460825751306581E-5</v>
      </c>
      <c r="BA122" s="268">
        <f t="shared" si="278"/>
        <v>7.4020048640673671E-4</v>
      </c>
      <c r="BB122" s="268">
        <f t="shared" si="278"/>
        <v>7.3174094891701911E-4</v>
      </c>
      <c r="BC122" s="268">
        <f t="shared" si="278"/>
        <v>2.2114959051909022E-3</v>
      </c>
      <c r="BD122" s="268">
        <f t="shared" ref="BD122:BE122" si="279">BD50/BD$66</f>
        <v>3.1809718147632129E-3</v>
      </c>
      <c r="BE122" s="268">
        <f t="shared" si="279"/>
        <v>3.7650984232868736E-3</v>
      </c>
      <c r="BF122" s="268">
        <f t="shared" ref="BF122:BG122" si="280">BF50/BF$66</f>
        <v>5.0680689766909506E-3</v>
      </c>
      <c r="BG122" s="268">
        <f t="shared" si="280"/>
        <v>8.2291333319378657E-3</v>
      </c>
      <c r="BH122" s="268">
        <f t="shared" ref="BH122:BI122" si="281">BH50/BH$66</f>
        <v>8.0804676505641538E-3</v>
      </c>
      <c r="BI122" s="268">
        <f t="shared" si="281"/>
        <v>8.6984237883274747E-3</v>
      </c>
      <c r="BJ122" s="268">
        <f t="shared" ref="BJ122:BO122" si="282">BJ50/BJ$66</f>
        <v>7.8392530691283741E-3</v>
      </c>
      <c r="BK122" s="268">
        <f t="shared" si="282"/>
        <v>7.698010271411245E-3</v>
      </c>
      <c r="BL122" s="268">
        <f t="shared" si="282"/>
        <v>7.8426120670011066E-3</v>
      </c>
      <c r="BM122" s="268">
        <f t="shared" si="282"/>
        <v>-2.9082761734267375E-2</v>
      </c>
      <c r="BN122" s="268">
        <f t="shared" si="282"/>
        <v>9.26474986794509E-3</v>
      </c>
      <c r="BO122" s="268">
        <f t="shared" si="282"/>
        <v>7.5263029579211351E-3</v>
      </c>
      <c r="BP122" s="268">
        <f t="shared" ref="BP122:BQ122" si="283">BP50/BP$66</f>
        <v>5.9869193189782659E-3</v>
      </c>
      <c r="BQ122" s="268">
        <f t="shared" si="283"/>
        <v>6.2023120514730556E-3</v>
      </c>
      <c r="BR122" s="268">
        <f t="shared" ref="BR122:BS122" si="284">BR50/BR$66</f>
        <v>9.1137890253327244E-3</v>
      </c>
      <c r="BS122" s="268">
        <f t="shared" si="284"/>
        <v>1.0045386987396203E-2</v>
      </c>
      <c r="BT122" s="268">
        <f t="shared" ref="BT122:BU122" si="285">BT50/BT$66</f>
        <v>1.2328587617288576E-2</v>
      </c>
      <c r="BU122" s="268">
        <f t="shared" si="285"/>
        <v>1.0504389304491659E-2</v>
      </c>
      <c r="BV122" s="268">
        <f t="shared" ref="BV122:BX122" si="286">BV50/BV$66</f>
        <v>1.1352410928745112E-2</v>
      </c>
      <c r="BW122" s="268">
        <f t="shared" si="286"/>
        <v>1.5267077739567808E-2</v>
      </c>
      <c r="BX122" s="268">
        <f t="shared" si="286"/>
        <v>1.6838593680243423E-2</v>
      </c>
      <c r="BY122" s="268">
        <v>2.9479576537462599E-2</v>
      </c>
    </row>
    <row r="123" spans="1:77" s="12" customFormat="1" x14ac:dyDescent="0.55000000000000004">
      <c r="A123" s="41"/>
      <c r="B123" s="5"/>
      <c r="C123" s="5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</row>
    <row r="124" spans="1:77" s="269" customFormat="1" x14ac:dyDescent="0.45">
      <c r="A124" s="32" t="s">
        <v>81</v>
      </c>
      <c r="B124" s="100"/>
      <c r="C124" s="267"/>
      <c r="D124" s="268">
        <f t="shared" ref="D124:P124" si="287">D52/D$66</f>
        <v>-2.3442424290522096E-2</v>
      </c>
      <c r="E124" s="268">
        <f t="shared" si="287"/>
        <v>-2.1731162600433004E-2</v>
      </c>
      <c r="F124" s="268">
        <f t="shared" si="287"/>
        <v>-1.2153489766727935E-2</v>
      </c>
      <c r="G124" s="268">
        <f t="shared" si="287"/>
        <v>-1.6714604165470267E-2</v>
      </c>
      <c r="H124" s="268">
        <f t="shared" si="287"/>
        <v>-1.4911339135653227E-2</v>
      </c>
      <c r="I124" s="268">
        <f t="shared" si="287"/>
        <v>-1.2553330955611737E-2</v>
      </c>
      <c r="J124" s="268">
        <f t="shared" si="287"/>
        <v>-1.149066927571164E-2</v>
      </c>
      <c r="K124" s="268">
        <f t="shared" si="287"/>
        <v>-5.7474775619096334E-3</v>
      </c>
      <c r="L124" s="268">
        <f t="shared" si="287"/>
        <v>9.8810752400695469E-5</v>
      </c>
      <c r="M124" s="268">
        <f t="shared" si="287"/>
        <v>2.1090991411520064E-3</v>
      </c>
      <c r="N124" s="268">
        <f t="shared" si="287"/>
        <v>3.4510184193096171E-3</v>
      </c>
      <c r="O124" s="268">
        <f t="shared" si="287"/>
        <v>1.8089904488640843E-3</v>
      </c>
      <c r="P124" s="268">
        <f t="shared" si="287"/>
        <v>4.2465185861498994E-4</v>
      </c>
      <c r="Q124" s="268">
        <f t="shared" si="47"/>
        <v>1.1541127341739203E-3</v>
      </c>
      <c r="R124" s="268">
        <f t="shared" si="278"/>
        <v>4.9418318129558112E-4</v>
      </c>
      <c r="S124" s="268">
        <f t="shared" si="278"/>
        <v>9.4282911294595853E-4</v>
      </c>
      <c r="T124" s="268">
        <f t="shared" si="278"/>
        <v>-3.3640372221549556E-4</v>
      </c>
      <c r="U124" s="268">
        <f t="shared" si="278"/>
        <v>6.3252680809799781E-5</v>
      </c>
      <c r="V124" s="268">
        <f t="shared" si="278"/>
        <v>1.6271427861344393E-3</v>
      </c>
      <c r="W124" s="268">
        <f t="shared" si="278"/>
        <v>1.1656393603574834E-3</v>
      </c>
      <c r="X124" s="268">
        <f t="shared" si="278"/>
        <v>1.0290860848431672E-3</v>
      </c>
      <c r="Y124" s="268">
        <f t="shared" si="278"/>
        <v>1.9842117512488527E-3</v>
      </c>
      <c r="Z124" s="268">
        <f t="shared" si="278"/>
        <v>2.1770132872588513E-4</v>
      </c>
      <c r="AA124" s="268">
        <f t="shared" si="278"/>
        <v>-2.9715687861294427E-3</v>
      </c>
      <c r="AB124" s="268">
        <f t="shared" si="278"/>
        <v>-7.1436438121650287E-3</v>
      </c>
      <c r="AC124" s="268">
        <f t="shared" si="278"/>
        <v>-2.3750964160929863E-2</v>
      </c>
      <c r="AD124" s="268">
        <f t="shared" si="278"/>
        <v>-1.778938299993323E-3</v>
      </c>
      <c r="AE124" s="268">
        <f t="shared" si="278"/>
        <v>7.6139320579828619E-3</v>
      </c>
      <c r="AF124" s="268">
        <f t="shared" si="278"/>
        <v>3.0238952832916971E-2</v>
      </c>
      <c r="AG124" s="268">
        <f t="shared" si="278"/>
        <v>1.5837195198942864E-2</v>
      </c>
      <c r="AH124" s="268">
        <f t="shared" si="278"/>
        <v>6.900388591574041E-4</v>
      </c>
      <c r="AI124" s="268">
        <f t="shared" si="278"/>
        <v>4.3760952831207647E-3</v>
      </c>
      <c r="AJ124" s="268">
        <f t="shared" si="278"/>
        <v>-4.0327628074951711E-3</v>
      </c>
      <c r="AK124" s="268">
        <f t="shared" si="278"/>
        <v>0</v>
      </c>
      <c r="AL124" s="268">
        <f t="shared" si="278"/>
        <v>3.3358847595302416E-3</v>
      </c>
      <c r="AM124" s="268">
        <f t="shared" si="278"/>
        <v>-8.3679034242892351E-3</v>
      </c>
      <c r="AN124" s="268">
        <f t="shared" si="278"/>
        <v>-1.1586720398375685E-2</v>
      </c>
      <c r="AO124" s="268">
        <f t="shared" si="278"/>
        <v>-8.9339766902423179E-3</v>
      </c>
      <c r="AP124" s="268">
        <f t="shared" si="278"/>
        <v>-1.1631586615818368E-2</v>
      </c>
      <c r="AQ124" s="268">
        <f t="shared" si="278"/>
        <v>-2.6697712817867303E-3</v>
      </c>
      <c r="AR124" s="268">
        <f t="shared" si="278"/>
        <v>-1.1053192898744196E-3</v>
      </c>
      <c r="AS124" s="268">
        <f t="shared" si="278"/>
        <v>-8.3071272874142704E-3</v>
      </c>
      <c r="AT124" s="268">
        <f t="shared" si="278"/>
        <v>-3.765271750696352E-3</v>
      </c>
      <c r="AU124" s="268">
        <f t="shared" si="278"/>
        <v>-1.2558517646251084E-2</v>
      </c>
      <c r="AV124" s="268">
        <f t="shared" si="278"/>
        <v>-1.1516964595280961E-2</v>
      </c>
      <c r="AW124" s="268">
        <f t="shared" si="278"/>
        <v>-1.2810496563974177E-2</v>
      </c>
      <c r="AX124" s="268">
        <f t="shared" si="278"/>
        <v>-4.9288985823514493E-3</v>
      </c>
      <c r="AY124" s="268">
        <f t="shared" si="278"/>
        <v>-5.1892625235054795E-3</v>
      </c>
      <c r="AZ124" s="268">
        <f t="shared" si="278"/>
        <v>-5.7128633305757789E-4</v>
      </c>
      <c r="BA124" s="268">
        <f t="shared" si="278"/>
        <v>5.5309031167744393E-3</v>
      </c>
      <c r="BB124" s="268">
        <f t="shared" si="278"/>
        <v>5.5242256036942021E-3</v>
      </c>
      <c r="BC124" s="268">
        <f t="shared" si="278"/>
        <v>1.6454724418660534E-2</v>
      </c>
      <c r="BD124" s="268">
        <f t="shared" ref="BD124:BE124" si="288">BD52/BD$66</f>
        <v>1.75506745344782E-2</v>
      </c>
      <c r="BE124" s="268">
        <f t="shared" si="288"/>
        <v>2.0538001170341286E-2</v>
      </c>
      <c r="BF124" s="268">
        <f t="shared" ref="BF124:BG124" si="289">BF52/BF$66</f>
        <v>2.2849263529588718E-2</v>
      </c>
      <c r="BG124" s="268">
        <f t="shared" si="289"/>
        <v>3.6684674762406104E-2</v>
      </c>
      <c r="BH124" s="268">
        <f t="shared" ref="BH124:BI124" si="290">BH52/BH$66</f>
        <v>3.5718075126474978E-2</v>
      </c>
      <c r="BI124" s="268">
        <f t="shared" si="290"/>
        <v>2.9022017614368532E-2</v>
      </c>
      <c r="BJ124" s="268">
        <f t="shared" ref="BJ124:BK124" si="291">BJ52/BJ$66</f>
        <v>2.9050882058598584E-2</v>
      </c>
      <c r="BK124" s="268">
        <f t="shared" si="291"/>
        <v>2.8002683131869301E-2</v>
      </c>
      <c r="BL124" s="268">
        <f t="shared" ref="BL124:BM124" si="292">BL52/BL$66</f>
        <v>2.7143615472922288E-2</v>
      </c>
      <c r="BM124" s="268">
        <f t="shared" si="292"/>
        <v>-0.10181771912611506</v>
      </c>
      <c r="BN124" s="268">
        <f t="shared" ref="BN124:BO124" si="293">BN52/BN$66</f>
        <v>2.8096162295281467E-2</v>
      </c>
      <c r="BO124" s="268">
        <f t="shared" si="293"/>
        <v>2.2341895713697903E-2</v>
      </c>
      <c r="BP124" s="268">
        <f t="shared" ref="BP124:BQ124" si="294">BP52/BP$66</f>
        <v>1.7216548063390753E-2</v>
      </c>
      <c r="BQ124" s="268">
        <f t="shared" si="294"/>
        <v>1.5217410339362632E-2</v>
      </c>
      <c r="BR124" s="268">
        <f t="shared" ref="BR124:BS124" si="295">BR52/BR$66</f>
        <v>2.1676484182121265E-2</v>
      </c>
      <c r="BS124" s="268">
        <f t="shared" si="295"/>
        <v>2.3654781685802945E-2</v>
      </c>
      <c r="BT124" s="268">
        <f t="shared" ref="BT124:BU124" si="296">BT52/BT$66</f>
        <v>2.9935588557479846E-2</v>
      </c>
      <c r="BU124" s="268">
        <f t="shared" si="296"/>
        <v>2.7326587724220756E-2</v>
      </c>
      <c r="BV124" s="268">
        <f t="shared" ref="BV124:BX124" si="297">BV52/BV$66</f>
        <v>2.7551505030092543E-2</v>
      </c>
      <c r="BW124" s="268">
        <f t="shared" si="297"/>
        <v>3.4669888372749945E-2</v>
      </c>
      <c r="BX124" s="268">
        <f t="shared" si="297"/>
        <v>3.5019284853018973E-2</v>
      </c>
      <c r="BY124" s="268">
        <v>6.0713284747103406E-2</v>
      </c>
    </row>
    <row r="125" spans="1:77" s="12" customFormat="1" x14ac:dyDescent="0.55000000000000004">
      <c r="A125" s="41"/>
      <c r="B125" s="5"/>
      <c r="C125" s="5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</row>
    <row r="126" spans="1:77" s="269" customFormat="1" x14ac:dyDescent="0.45">
      <c r="A126" s="32" t="s">
        <v>29</v>
      </c>
      <c r="B126" s="100"/>
      <c r="C126" s="267"/>
      <c r="D126" s="268">
        <f t="shared" ref="D126:P126" si="298">D54/D$66</f>
        <v>-0.11248957628199087</v>
      </c>
      <c r="E126" s="268">
        <f t="shared" si="298"/>
        <v>-8.2301549265753338E-2</v>
      </c>
      <c r="F126" s="268">
        <f t="shared" si="298"/>
        <v>-4.3808178789868667E-2</v>
      </c>
      <c r="G126" s="268">
        <f t="shared" si="298"/>
        <v>-4.4679714738457291E-2</v>
      </c>
      <c r="H126" s="268">
        <f t="shared" si="298"/>
        <v>-2.9935852805920791E-2</v>
      </c>
      <c r="I126" s="268">
        <f t="shared" si="298"/>
        <v>-1.8265382087731062E-2</v>
      </c>
      <c r="J126" s="268">
        <f t="shared" si="298"/>
        <v>-1.0797985667621638E-2</v>
      </c>
      <c r="K126" s="268">
        <f t="shared" si="298"/>
        <v>-6.1431364241383811E-3</v>
      </c>
      <c r="L126" s="268">
        <f t="shared" si="298"/>
        <v>2.220026533365015E-4</v>
      </c>
      <c r="M126" s="268">
        <f t="shared" si="298"/>
        <v>7.602370149260824E-3</v>
      </c>
      <c r="N126" s="268">
        <f t="shared" si="298"/>
        <v>2.3067253518744509E-2</v>
      </c>
      <c r="O126" s="268">
        <f t="shared" si="298"/>
        <v>3.5315864009060671E-2</v>
      </c>
      <c r="P126" s="268">
        <f t="shared" si="298"/>
        <v>1.365096642436683E-2</v>
      </c>
      <c r="Q126" s="268">
        <f t="shared" si="47"/>
        <v>1.8870072814698831E-2</v>
      </c>
      <c r="R126" s="268">
        <f t="shared" si="278"/>
        <v>4.690616605214715E-3</v>
      </c>
      <c r="S126" s="268">
        <f t="shared" si="278"/>
        <v>5.6372299613458281E-3</v>
      </c>
      <c r="T126" s="268">
        <f t="shared" si="278"/>
        <v>-8.4294052805958849E-4</v>
      </c>
      <c r="U126" s="268">
        <f t="shared" si="278"/>
        <v>5.5089199030442986E-5</v>
      </c>
      <c r="V126" s="268">
        <f t="shared" si="278"/>
        <v>-9.6715638832555769E-5</v>
      </c>
      <c r="W126" s="268">
        <f t="shared" si="278"/>
        <v>-3.7973789271652706E-4</v>
      </c>
      <c r="X126" s="268">
        <f t="shared" si="278"/>
        <v>-5.1329571766220905E-4</v>
      </c>
      <c r="Y126" s="268">
        <f t="shared" si="278"/>
        <v>-1.182771600215789E-3</v>
      </c>
      <c r="Z126" s="268">
        <f t="shared" si="278"/>
        <v>-1.4745004881781563E-4</v>
      </c>
      <c r="AA126" s="268">
        <f t="shared" si="278"/>
        <v>2.2855386576147627E-3</v>
      </c>
      <c r="AB126" s="268">
        <f t="shared" si="278"/>
        <v>5.9154229634441145E-3</v>
      </c>
      <c r="AC126" s="268">
        <f t="shared" si="278"/>
        <v>2.086002672962739E-2</v>
      </c>
      <c r="AD126" s="268">
        <f t="shared" si="278"/>
        <v>1.5909999463106256E-3</v>
      </c>
      <c r="AE126" s="268">
        <f t="shared" si="278"/>
        <v>-6.817904351829461E-3</v>
      </c>
      <c r="AF126" s="268">
        <f t="shared" si="278"/>
        <v>-2.7023633925031116E-2</v>
      </c>
      <c r="AG126" s="268">
        <f t="shared" si="278"/>
        <v>-1.4088640501711236E-2</v>
      </c>
      <c r="AH126" s="268">
        <f t="shared" si="278"/>
        <v>-6.1531923831792238E-4</v>
      </c>
      <c r="AI126" s="268">
        <f t="shared" si="278"/>
        <v>-3.8526915067629112E-3</v>
      </c>
      <c r="AJ126" s="268">
        <f t="shared" si="278"/>
        <v>3.5130602056239624E-3</v>
      </c>
      <c r="AK126" s="268">
        <f t="shared" si="278"/>
        <v>0</v>
      </c>
      <c r="AL126" s="268">
        <f t="shared" si="278"/>
        <v>-2.9306566278897699E-3</v>
      </c>
      <c r="AM126" s="268">
        <f t="shared" si="278"/>
        <v>7.0183524593490148E-3</v>
      </c>
      <c r="AN126" s="268">
        <f t="shared" si="278"/>
        <v>9.7614039696067127E-3</v>
      </c>
      <c r="AO126" s="268">
        <f t="shared" si="278"/>
        <v>7.600276235804007E-3</v>
      </c>
      <c r="AP126" s="268">
        <f t="shared" si="278"/>
        <v>1.0024495689226054E-2</v>
      </c>
      <c r="AQ126" s="268">
        <f t="shared" si="278"/>
        <v>2.2590211836095442E-3</v>
      </c>
      <c r="AR126" s="268">
        <f t="shared" si="278"/>
        <v>9.2924974735840546E-4</v>
      </c>
      <c r="AS126" s="268">
        <f t="shared" si="278"/>
        <v>7.1968318022589337E-3</v>
      </c>
      <c r="AT126" s="268">
        <f t="shared" si="278"/>
        <v>3.2699904905678766E-3</v>
      </c>
      <c r="AU126" s="268">
        <f t="shared" si="278"/>
        <v>1.0924198102085482E-2</v>
      </c>
      <c r="AV126" s="268">
        <f t="shared" si="278"/>
        <v>9.5986757636507478E-3</v>
      </c>
      <c r="AW126" s="268">
        <f t="shared" si="278"/>
        <v>1.1023377474656069E-2</v>
      </c>
      <c r="AX126" s="268">
        <f t="shared" si="278"/>
        <v>4.1855531584904741E-3</v>
      </c>
      <c r="AY126" s="268">
        <f t="shared" si="278"/>
        <v>4.4450281764857004E-3</v>
      </c>
      <c r="AZ126" s="268">
        <f t="shared" si="278"/>
        <v>4.9182550730627131E-4</v>
      </c>
      <c r="BA126" s="268">
        <f t="shared" si="278"/>
        <v>-4.7907026303677025E-3</v>
      </c>
      <c r="BB126" s="268">
        <f t="shared" si="278"/>
        <v>-4.7924846547771835E-3</v>
      </c>
      <c r="BC126" s="268">
        <f t="shared" si="278"/>
        <v>-1.424322851346963E-2</v>
      </c>
      <c r="BD126" s="268">
        <f t="shared" ref="BD126:BE126" si="299">BD54/BD$66</f>
        <v>-1.4369702719714987E-2</v>
      </c>
      <c r="BE126" s="268">
        <f t="shared" si="299"/>
        <v>-1.6772902747054414E-2</v>
      </c>
      <c r="BF126" s="268">
        <f t="shared" ref="BF126:BG126" si="300">BF54/BF$66</f>
        <v>-1.7781194552897766E-2</v>
      </c>
      <c r="BG126" s="268">
        <f t="shared" si="300"/>
        <v>-2.8455541430468242E-2</v>
      </c>
      <c r="BH126" s="268">
        <f t="shared" ref="BH126:BI126" si="301">BH54/BH$66</f>
        <v>-2.7637607475910826E-2</v>
      </c>
      <c r="BI126" s="268">
        <f t="shared" si="301"/>
        <v>-2.0323593826041059E-2</v>
      </c>
      <c r="BJ126" s="268">
        <f t="shared" ref="BJ126:BK126" si="302">BJ54/BJ$66</f>
        <v>-2.121162898947021E-2</v>
      </c>
      <c r="BK126" s="268">
        <f t="shared" si="302"/>
        <v>-2.0304672860458055E-2</v>
      </c>
      <c r="BL126" s="268">
        <f t="shared" ref="BL126:BM126" si="303">BL54/BL$66</f>
        <v>-1.9301003405921179E-2</v>
      </c>
      <c r="BM126" s="268">
        <f t="shared" si="303"/>
        <v>7.2734957391847696E-2</v>
      </c>
      <c r="BN126" s="268">
        <f t="shared" ref="BN126:BO126" si="304">BN54/BN$66</f>
        <v>-1.8831412427336377E-2</v>
      </c>
      <c r="BO126" s="268">
        <f t="shared" si="304"/>
        <v>-1.4815592755776768E-2</v>
      </c>
      <c r="BP126" s="268">
        <f t="shared" ref="BP126:BQ126" si="305">BP54/BP$66</f>
        <v>-1.1229628744412487E-2</v>
      </c>
      <c r="BQ126" s="268">
        <f t="shared" si="305"/>
        <v>-9.0150982878895777E-3</v>
      </c>
      <c r="BR126" s="268">
        <f t="shared" ref="BR126:BS126" si="306">BR54/BR$66</f>
        <v>-1.2562695156788541E-2</v>
      </c>
      <c r="BS126" s="268">
        <f t="shared" si="306"/>
        <v>-1.3609394698406743E-2</v>
      </c>
      <c r="BT126" s="268">
        <f t="shared" ref="BT126:BU126" si="307">BT54/BT$66</f>
        <v>-1.760700094019127E-2</v>
      </c>
      <c r="BU126" s="268">
        <f t="shared" si="307"/>
        <v>-1.6822198419729099E-2</v>
      </c>
      <c r="BV126" s="268">
        <f t="shared" ref="BV126:BX126" si="308">BV54/BV$66</f>
        <v>-1.6199094101347431E-2</v>
      </c>
      <c r="BW126" s="268">
        <f t="shared" si="308"/>
        <v>-1.9402810633182135E-2</v>
      </c>
      <c r="BX126" s="268">
        <f t="shared" si="308"/>
        <v>-1.8180691172775553E-2</v>
      </c>
      <c r="BY126" s="268">
        <v>-3.1233708209640804E-2</v>
      </c>
    </row>
    <row r="127" spans="1:77" s="12" customFormat="1" x14ac:dyDescent="0.55000000000000004">
      <c r="A127" s="65"/>
      <c r="B127" s="9"/>
      <c r="C127" s="66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9"/>
      <c r="P127" s="9"/>
      <c r="Q127" s="9"/>
      <c r="R127" s="9"/>
      <c r="S127" s="9"/>
      <c r="T127" s="9"/>
      <c r="U127" s="9"/>
      <c r="V127" s="9"/>
      <c r="W127" s="9"/>
      <c r="X127" s="10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</row>
    <row r="128" spans="1:77" s="12" customFormat="1" x14ac:dyDescent="0.55000000000000004">
      <c r="A128" s="41"/>
      <c r="B128" s="5"/>
      <c r="C128" s="1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5"/>
      <c r="P128" s="5"/>
      <c r="Q128" s="5"/>
      <c r="R128" s="5"/>
      <c r="S128" s="5"/>
      <c r="T128" s="5"/>
      <c r="U128" s="5"/>
      <c r="V128" s="5"/>
      <c r="W128" s="5"/>
      <c r="X128" s="13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W128" s="5"/>
      <c r="BX128" s="5"/>
      <c r="BY128" s="5"/>
    </row>
    <row r="129" spans="1:71" s="69" customFormat="1" ht="18.75" customHeight="1" x14ac:dyDescent="0.45">
      <c r="A129" s="71"/>
      <c r="C129" s="68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52"/>
      <c r="AZ129" s="182"/>
      <c r="BA129" s="182"/>
      <c r="BB129" s="52"/>
      <c r="BC129" s="52"/>
      <c r="BD129" s="52"/>
    </row>
    <row r="130" spans="1:71" s="69" customFormat="1" ht="21" customHeight="1" x14ac:dyDescent="0.45">
      <c r="A130" s="71"/>
      <c r="C130" s="68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52"/>
      <c r="AZ130" s="183"/>
      <c r="BA130" s="183"/>
      <c r="BB130" s="169"/>
      <c r="BC130" s="169"/>
      <c r="BD130" s="169"/>
      <c r="BE130" s="72"/>
      <c r="BF130" s="72"/>
      <c r="BG130" s="72"/>
      <c r="BH130" s="72"/>
      <c r="BI130" s="72"/>
      <c r="BJ130" s="72"/>
      <c r="BK130" s="72"/>
      <c r="BL130" s="72"/>
      <c r="BM130" s="72"/>
      <c r="BP130" s="72"/>
      <c r="BQ130" s="72"/>
      <c r="BR130" s="72"/>
      <c r="BS130" s="72"/>
    </row>
    <row r="131" spans="1:71" s="69" customFormat="1" ht="20.65" x14ac:dyDescent="0.45">
      <c r="A131" s="71"/>
      <c r="C131" s="68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Y131" s="52"/>
      <c r="AZ131" s="184"/>
      <c r="BA131" s="169"/>
      <c r="BB131" s="169"/>
      <c r="BC131" s="169"/>
      <c r="BD131" s="169"/>
      <c r="BE131" s="70"/>
      <c r="BF131" s="70"/>
      <c r="BG131" s="70"/>
      <c r="BH131" s="70"/>
      <c r="BI131" s="70"/>
      <c r="BJ131" s="70"/>
      <c r="BK131" s="70"/>
      <c r="BL131" s="70"/>
      <c r="BM131" s="70"/>
      <c r="BP131" s="70"/>
      <c r="BQ131" s="70"/>
      <c r="BR131" s="70"/>
      <c r="BS131" s="70"/>
    </row>
    <row r="132" spans="1:71" s="69" customFormat="1" x14ac:dyDescent="0.45">
      <c r="A132" s="71"/>
      <c r="C132" s="68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</row>
    <row r="133" spans="1:71" s="12" customFormat="1" x14ac:dyDescent="0.55000000000000004">
      <c r="A133" s="45"/>
      <c r="C133" s="1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5"/>
      <c r="P133" s="5"/>
      <c r="Q133" s="5"/>
      <c r="R133" s="5"/>
      <c r="S133" s="5"/>
      <c r="T133" s="5"/>
      <c r="U133" s="5"/>
      <c r="V133" s="5"/>
      <c r="W133" s="5"/>
      <c r="X133" s="13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</row>
    <row r="134" spans="1:71" s="12" customFormat="1" x14ac:dyDescent="0.55000000000000004">
      <c r="A134" s="45"/>
      <c r="C134" s="1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5"/>
      <c r="P134" s="5"/>
      <c r="Q134" s="5"/>
      <c r="R134" s="5"/>
      <c r="S134" s="5"/>
      <c r="T134" s="5"/>
      <c r="U134" s="5"/>
      <c r="V134" s="5"/>
      <c r="W134" s="5"/>
      <c r="X134" s="13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</row>
    <row r="135" spans="1:71" s="12" customFormat="1" x14ac:dyDescent="0.55000000000000004">
      <c r="A135" s="45"/>
      <c r="C135" s="1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5"/>
      <c r="P135" s="5"/>
      <c r="Q135" s="5"/>
      <c r="R135" s="5"/>
      <c r="S135" s="5"/>
      <c r="T135" s="5"/>
      <c r="U135" s="5"/>
      <c r="V135" s="5"/>
      <c r="W135" s="5"/>
      <c r="X135" s="13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</row>
    <row r="136" spans="1:71" s="12" customFormat="1" x14ac:dyDescent="0.55000000000000004">
      <c r="A136" s="45"/>
      <c r="C136" s="1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5"/>
      <c r="P136" s="5"/>
      <c r="Q136" s="5"/>
      <c r="R136" s="5"/>
      <c r="S136" s="5"/>
      <c r="T136" s="5"/>
      <c r="U136" s="5"/>
      <c r="V136" s="5"/>
      <c r="W136" s="5"/>
      <c r="X136" s="13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</row>
    <row r="137" spans="1:71" s="12" customFormat="1" x14ac:dyDescent="0.55000000000000004">
      <c r="A137" s="45"/>
      <c r="C137" s="1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5"/>
      <c r="P137" s="5"/>
      <c r="Q137" s="5"/>
      <c r="R137" s="5"/>
      <c r="S137" s="5"/>
      <c r="T137" s="5"/>
      <c r="U137" s="5"/>
      <c r="V137" s="5"/>
      <c r="W137" s="5"/>
      <c r="X137" s="13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</row>
    <row r="138" spans="1:71" x14ac:dyDescent="0.55000000000000004">
      <c r="A138" s="89"/>
      <c r="B138" s="89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3"/>
    </row>
    <row r="139" spans="1:71" x14ac:dyDescent="0.55000000000000004">
      <c r="A139" s="89"/>
      <c r="B139" s="89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</row>
    <row r="140" spans="1:71" x14ac:dyDescent="0.55000000000000004">
      <c r="A140" s="89"/>
      <c r="B140" s="89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3"/>
    </row>
    <row r="141" spans="1:71" x14ac:dyDescent="0.55000000000000004">
      <c r="A141" s="89"/>
      <c r="B141" s="89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9"/>
    </row>
    <row r="142" spans="1:71" x14ac:dyDescent="0.55000000000000004">
      <c r="A142" s="89"/>
      <c r="B142" s="89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9"/>
    </row>
    <row r="143" spans="1:71" x14ac:dyDescent="0.55000000000000004">
      <c r="A143" s="89"/>
      <c r="B143" s="89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9"/>
    </row>
    <row r="144" spans="1:71" x14ac:dyDescent="0.55000000000000004">
      <c r="A144" s="89"/>
      <c r="B144" s="89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9"/>
    </row>
    <row r="145" spans="1:51" x14ac:dyDescent="0.55000000000000004">
      <c r="A145" s="89"/>
      <c r="B145" s="89"/>
      <c r="C145" s="77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9"/>
    </row>
    <row r="146" spans="1:51" x14ac:dyDescent="0.55000000000000004">
      <c r="A146" s="89"/>
      <c r="B146" s="89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9"/>
    </row>
    <row r="147" spans="1:51" x14ac:dyDescent="0.55000000000000004">
      <c r="A147" s="89"/>
      <c r="B147" s="89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9"/>
    </row>
    <row r="148" spans="1:51" x14ac:dyDescent="0.55000000000000004">
      <c r="A148" s="89"/>
      <c r="B148" s="89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9"/>
    </row>
    <row r="149" spans="1:51" x14ac:dyDescent="0.55000000000000004">
      <c r="A149" s="89"/>
      <c r="B149" s="89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9"/>
    </row>
    <row r="150" spans="1:51" x14ac:dyDescent="0.55000000000000004">
      <c r="A150" s="89"/>
      <c r="B150" s="89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9"/>
    </row>
    <row r="151" spans="1:51" x14ac:dyDescent="0.55000000000000004">
      <c r="A151" s="89"/>
      <c r="B151" s="89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9"/>
    </row>
    <row r="152" spans="1:51" x14ac:dyDescent="0.55000000000000004">
      <c r="A152" s="89"/>
      <c r="B152" s="89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9"/>
    </row>
    <row r="153" spans="1:51" x14ac:dyDescent="0.55000000000000004">
      <c r="A153" s="89"/>
      <c r="B153" s="89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9"/>
    </row>
    <row r="154" spans="1:51" x14ac:dyDescent="0.55000000000000004">
      <c r="A154" s="89"/>
      <c r="B154" s="89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9"/>
    </row>
    <row r="155" spans="1:51" x14ac:dyDescent="0.55000000000000004">
      <c r="A155" s="88"/>
      <c r="B155" s="88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</row>
    <row r="156" spans="1:51" x14ac:dyDescent="0.55000000000000004">
      <c r="A156" s="88"/>
      <c r="B156" s="88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  <c r="AS156" s="79"/>
      <c r="AT156" s="79"/>
      <c r="AU156" s="79"/>
      <c r="AV156" s="79"/>
      <c r="AW156" s="79"/>
      <c r="AX156" s="79"/>
      <c r="AY156" s="79"/>
    </row>
    <row r="157" spans="1:51" x14ac:dyDescent="0.55000000000000004">
      <c r="A157" s="88"/>
      <c r="B157" s="88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</row>
    <row r="158" spans="1:51" x14ac:dyDescent="0.55000000000000004">
      <c r="A158" s="88"/>
      <c r="B158" s="88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</row>
    <row r="159" spans="1:51" x14ac:dyDescent="0.55000000000000004">
      <c r="A159" s="88"/>
      <c r="B159" s="88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</row>
    <row r="160" spans="1:51" x14ac:dyDescent="0.55000000000000004">
      <c r="A160" s="88"/>
      <c r="B160" s="88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</row>
    <row r="161" spans="1:51" x14ac:dyDescent="0.55000000000000004">
      <c r="A161" s="88"/>
      <c r="B161" s="88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79"/>
      <c r="AX161" s="79"/>
      <c r="AY161" s="79"/>
    </row>
    <row r="162" spans="1:51" x14ac:dyDescent="0.55000000000000004">
      <c r="A162" s="88"/>
      <c r="B162" s="88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</row>
    <row r="163" spans="1:51" x14ac:dyDescent="0.55000000000000004">
      <c r="A163" s="88"/>
      <c r="B163" s="88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AW163" s="79"/>
      <c r="AX163" s="79"/>
      <c r="AY163" s="79"/>
    </row>
    <row r="164" spans="1:51" x14ac:dyDescent="0.55000000000000004">
      <c r="A164" s="88"/>
      <c r="B164" s="88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  <c r="AW164" s="79"/>
      <c r="AX164" s="79"/>
      <c r="AY164" s="79"/>
    </row>
    <row r="165" spans="1:51" x14ac:dyDescent="0.55000000000000004">
      <c r="A165" s="88"/>
      <c r="B165" s="88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AW165" s="79"/>
      <c r="AX165" s="79"/>
      <c r="AY165" s="79"/>
    </row>
    <row r="166" spans="1:51" x14ac:dyDescent="0.55000000000000004">
      <c r="A166" s="88"/>
      <c r="B166" s="88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AW166" s="79"/>
      <c r="AX166" s="79"/>
      <c r="AY166" s="79"/>
    </row>
    <row r="167" spans="1:51" x14ac:dyDescent="0.55000000000000004">
      <c r="A167" s="88"/>
      <c r="B167" s="88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</row>
    <row r="168" spans="1:51" x14ac:dyDescent="0.55000000000000004">
      <c r="A168" s="88"/>
      <c r="B168" s="88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</row>
    <row r="169" spans="1:51" x14ac:dyDescent="0.55000000000000004">
      <c r="A169" s="88"/>
      <c r="B169" s="88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  <c r="AW169" s="79"/>
      <c r="AX169" s="79"/>
      <c r="AY169" s="79"/>
    </row>
    <row r="170" spans="1:51" x14ac:dyDescent="0.55000000000000004">
      <c r="A170" s="88"/>
      <c r="B170" s="88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Q170" s="79"/>
      <c r="AR170" s="79"/>
      <c r="AS170" s="79"/>
      <c r="AT170" s="79"/>
      <c r="AU170" s="79"/>
      <c r="AV170" s="79"/>
      <c r="AW170" s="79"/>
      <c r="AX170" s="79"/>
      <c r="AY170" s="79"/>
    </row>
    <row r="171" spans="1:51" x14ac:dyDescent="0.55000000000000004">
      <c r="A171" s="88"/>
      <c r="B171" s="88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AW171" s="79"/>
      <c r="AX171" s="79"/>
      <c r="AY171" s="79"/>
    </row>
    <row r="172" spans="1:51" x14ac:dyDescent="0.55000000000000004">
      <c r="A172" s="88"/>
      <c r="B172" s="88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  <c r="AP172" s="79"/>
      <c r="AQ172" s="79"/>
      <c r="AR172" s="79"/>
      <c r="AS172" s="79"/>
      <c r="AT172" s="79"/>
      <c r="AU172" s="79"/>
      <c r="AV172" s="79"/>
      <c r="AW172" s="79"/>
      <c r="AX172" s="79"/>
      <c r="AY172" s="79"/>
    </row>
    <row r="173" spans="1:51" x14ac:dyDescent="0.55000000000000004">
      <c r="A173" s="88"/>
      <c r="B173" s="88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Q173" s="79"/>
      <c r="AR173" s="79"/>
      <c r="AS173" s="79"/>
      <c r="AT173" s="79"/>
      <c r="AU173" s="79"/>
      <c r="AV173" s="79"/>
      <c r="AW173" s="79"/>
      <c r="AX173" s="79"/>
      <c r="AY173" s="79"/>
    </row>
    <row r="174" spans="1:51" x14ac:dyDescent="0.55000000000000004">
      <c r="A174" s="88"/>
      <c r="B174" s="88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  <c r="AS174" s="79"/>
      <c r="AT174" s="79"/>
      <c r="AU174" s="79"/>
      <c r="AV174" s="79"/>
      <c r="AW174" s="79"/>
      <c r="AX174" s="79"/>
      <c r="AY174" s="79"/>
    </row>
    <row r="175" spans="1:51" x14ac:dyDescent="0.55000000000000004">
      <c r="A175" s="88"/>
      <c r="B175" s="88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79"/>
      <c r="AW175" s="79"/>
      <c r="AX175" s="79"/>
      <c r="AY175" s="79"/>
    </row>
    <row r="176" spans="1:51" x14ac:dyDescent="0.55000000000000004">
      <c r="A176" s="88"/>
      <c r="B176" s="88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79"/>
      <c r="AW176" s="79"/>
      <c r="AX176" s="79"/>
      <c r="AY176" s="79"/>
    </row>
    <row r="177" spans="1:51" x14ac:dyDescent="0.55000000000000004">
      <c r="A177" s="88"/>
      <c r="B177" s="88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AW177" s="79"/>
      <c r="AX177" s="79"/>
      <c r="AY177" s="79"/>
    </row>
    <row r="178" spans="1:51" x14ac:dyDescent="0.55000000000000004">
      <c r="A178" s="88"/>
      <c r="B178" s="88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  <c r="AX178" s="79"/>
      <c r="AY178" s="79"/>
    </row>
    <row r="179" spans="1:51" x14ac:dyDescent="0.55000000000000004">
      <c r="A179" s="88"/>
      <c r="B179" s="88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  <c r="AP179" s="79"/>
      <c r="AQ179" s="79"/>
      <c r="AR179" s="79"/>
      <c r="AS179" s="79"/>
      <c r="AT179" s="79"/>
      <c r="AU179" s="79"/>
      <c r="AV179" s="79"/>
      <c r="AW179" s="79"/>
      <c r="AX179" s="79"/>
      <c r="AY179" s="79"/>
    </row>
    <row r="180" spans="1:51" x14ac:dyDescent="0.55000000000000004">
      <c r="A180" s="88"/>
      <c r="B180" s="88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79"/>
      <c r="AS180" s="79"/>
      <c r="AT180" s="79"/>
      <c r="AU180" s="79"/>
      <c r="AV180" s="79"/>
      <c r="AW180" s="79"/>
      <c r="AX180" s="79"/>
      <c r="AY180" s="79"/>
    </row>
    <row r="181" spans="1:51" x14ac:dyDescent="0.55000000000000004">
      <c r="A181" s="88"/>
      <c r="B181" s="88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79"/>
      <c r="AU181" s="79"/>
      <c r="AV181" s="79"/>
      <c r="AW181" s="79"/>
      <c r="AX181" s="79"/>
      <c r="AY181" s="79"/>
    </row>
    <row r="182" spans="1:51" x14ac:dyDescent="0.55000000000000004">
      <c r="A182" s="88"/>
      <c r="B182" s="88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79"/>
      <c r="AU182" s="79"/>
      <c r="AV182" s="79"/>
      <c r="AW182" s="79"/>
      <c r="AX182" s="79"/>
      <c r="AY182" s="79"/>
    </row>
    <row r="183" spans="1:51" x14ac:dyDescent="0.55000000000000004">
      <c r="A183" s="88"/>
      <c r="B183" s="88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  <c r="AX183" s="79"/>
      <c r="AY183" s="79"/>
    </row>
    <row r="184" spans="1:51" x14ac:dyDescent="0.55000000000000004">
      <c r="A184" s="88"/>
      <c r="B184" s="88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</row>
    <row r="185" spans="1:51" x14ac:dyDescent="0.55000000000000004">
      <c r="A185" s="88"/>
      <c r="B185" s="88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</row>
    <row r="186" spans="1:51" x14ac:dyDescent="0.55000000000000004">
      <c r="A186" s="88"/>
      <c r="B186" s="88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X186" s="79"/>
      <c r="AY186" s="79"/>
    </row>
    <row r="187" spans="1:51" x14ac:dyDescent="0.55000000000000004">
      <c r="A187" s="88"/>
      <c r="B187" s="88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X187" s="79"/>
      <c r="AY187" s="79"/>
    </row>
    <row r="188" spans="1:51" x14ac:dyDescent="0.55000000000000004">
      <c r="A188" s="88"/>
      <c r="B188" s="88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79"/>
      <c r="AX188" s="79"/>
      <c r="AY188" s="79"/>
    </row>
    <row r="189" spans="1:51" x14ac:dyDescent="0.55000000000000004">
      <c r="A189" s="88"/>
      <c r="B189" s="88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9"/>
      <c r="AU189" s="79"/>
      <c r="AV189" s="79"/>
      <c r="AW189" s="79"/>
      <c r="AX189" s="79"/>
      <c r="AY189" s="79"/>
    </row>
    <row r="190" spans="1:51" x14ac:dyDescent="0.55000000000000004">
      <c r="A190" s="88"/>
      <c r="B190" s="88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  <c r="AX190" s="79"/>
      <c r="AY190" s="79"/>
    </row>
    <row r="191" spans="1:51" x14ac:dyDescent="0.55000000000000004">
      <c r="A191" s="88"/>
      <c r="B191" s="88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  <c r="AW191" s="79"/>
      <c r="AX191" s="79"/>
      <c r="AY191" s="79"/>
    </row>
    <row r="192" spans="1:51" x14ac:dyDescent="0.55000000000000004">
      <c r="A192" s="88"/>
      <c r="B192" s="88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</row>
    <row r="193" spans="1:51" x14ac:dyDescent="0.55000000000000004">
      <c r="A193" s="88"/>
      <c r="B193" s="88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</row>
    <row r="194" spans="1:51" x14ac:dyDescent="0.55000000000000004">
      <c r="A194" s="88"/>
      <c r="B194" s="88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</row>
    <row r="195" spans="1:51" x14ac:dyDescent="0.55000000000000004">
      <c r="A195" s="88"/>
      <c r="B195" s="88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</row>
    <row r="196" spans="1:51" x14ac:dyDescent="0.55000000000000004">
      <c r="A196" s="88"/>
      <c r="B196" s="88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79"/>
      <c r="AU196" s="79"/>
      <c r="AV196" s="79"/>
      <c r="AW196" s="79"/>
      <c r="AX196" s="79"/>
      <c r="AY196" s="79"/>
    </row>
    <row r="197" spans="1:51" x14ac:dyDescent="0.55000000000000004">
      <c r="A197" s="88"/>
      <c r="B197" s="88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AT197" s="79"/>
      <c r="AU197" s="79"/>
      <c r="AV197" s="79"/>
      <c r="AW197" s="79"/>
      <c r="AX197" s="79"/>
      <c r="AY197" s="79"/>
    </row>
    <row r="198" spans="1:51" x14ac:dyDescent="0.55000000000000004">
      <c r="A198" s="88"/>
      <c r="B198" s="88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79"/>
      <c r="AU198" s="79"/>
      <c r="AV198" s="79"/>
      <c r="AW198" s="79"/>
      <c r="AX198" s="79"/>
      <c r="AY198" s="79"/>
    </row>
    <row r="199" spans="1:51" x14ac:dyDescent="0.55000000000000004">
      <c r="A199" s="88"/>
      <c r="B199" s="88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</row>
    <row r="200" spans="1:51" x14ac:dyDescent="0.55000000000000004">
      <c r="A200" s="88"/>
      <c r="B200" s="88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79"/>
      <c r="AU200" s="79"/>
      <c r="AV200" s="79"/>
      <c r="AW200" s="79"/>
      <c r="AX200" s="79"/>
      <c r="AY200" s="79"/>
    </row>
    <row r="201" spans="1:51" x14ac:dyDescent="0.55000000000000004">
      <c r="A201" s="88"/>
      <c r="B201" s="88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  <c r="AV201" s="79"/>
      <c r="AW201" s="79"/>
      <c r="AX201" s="79"/>
      <c r="AY201" s="79"/>
    </row>
    <row r="202" spans="1:51" x14ac:dyDescent="0.55000000000000004">
      <c r="A202" s="88"/>
      <c r="B202" s="88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</row>
    <row r="203" spans="1:51" x14ac:dyDescent="0.55000000000000004">
      <c r="A203" s="88"/>
      <c r="B203" s="88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  <c r="AY203" s="79"/>
    </row>
    <row r="204" spans="1:51" x14ac:dyDescent="0.55000000000000004">
      <c r="A204" s="88"/>
      <c r="B204" s="88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79"/>
      <c r="AX204" s="79"/>
      <c r="AY204" s="79"/>
    </row>
    <row r="205" spans="1:51" x14ac:dyDescent="0.55000000000000004">
      <c r="A205" s="88"/>
      <c r="B205" s="88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  <c r="AR205" s="79"/>
      <c r="AS205" s="79"/>
      <c r="AT205" s="79"/>
      <c r="AU205" s="79"/>
      <c r="AV205" s="79"/>
      <c r="AW205" s="79"/>
      <c r="AX205" s="79"/>
      <c r="AY205" s="79"/>
    </row>
    <row r="206" spans="1:51" x14ac:dyDescent="0.55000000000000004">
      <c r="A206" s="88"/>
      <c r="B206" s="88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</row>
    <row r="207" spans="1:51" x14ac:dyDescent="0.55000000000000004">
      <c r="A207" s="88"/>
      <c r="B207" s="88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</row>
    <row r="208" spans="1:51" x14ac:dyDescent="0.55000000000000004">
      <c r="A208" s="88"/>
      <c r="B208" s="88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  <c r="AT208" s="79"/>
      <c r="AU208" s="79"/>
      <c r="AV208" s="79"/>
      <c r="AW208" s="79"/>
      <c r="AX208" s="79"/>
      <c r="AY208" s="79"/>
    </row>
    <row r="209" spans="1:51" x14ac:dyDescent="0.55000000000000004">
      <c r="A209" s="88"/>
      <c r="B209" s="88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  <c r="AT209" s="79"/>
      <c r="AU209" s="79"/>
      <c r="AV209" s="79"/>
      <c r="AW209" s="79"/>
      <c r="AX209" s="79"/>
      <c r="AY209" s="79"/>
    </row>
    <row r="210" spans="1:51" x14ac:dyDescent="0.55000000000000004">
      <c r="A210" s="88"/>
      <c r="B210" s="88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9"/>
      <c r="AU210" s="79"/>
      <c r="AV210" s="79"/>
      <c r="AW210" s="79"/>
      <c r="AX210" s="79"/>
      <c r="AY210" s="79"/>
    </row>
    <row r="211" spans="1:51" x14ac:dyDescent="0.55000000000000004">
      <c r="A211" s="88"/>
      <c r="B211" s="88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AY211" s="79"/>
    </row>
    <row r="212" spans="1:51" x14ac:dyDescent="0.55000000000000004">
      <c r="A212" s="88"/>
      <c r="B212" s="88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AW212" s="79"/>
      <c r="AX212" s="79"/>
      <c r="AY212" s="79"/>
    </row>
    <row r="213" spans="1:51" x14ac:dyDescent="0.55000000000000004">
      <c r="A213" s="88"/>
      <c r="B213" s="88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</row>
    <row r="214" spans="1:51" x14ac:dyDescent="0.55000000000000004">
      <c r="A214" s="88"/>
      <c r="B214" s="88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Q214" s="79"/>
      <c r="AR214" s="79"/>
      <c r="AS214" s="79"/>
      <c r="AT214" s="79"/>
      <c r="AU214" s="79"/>
      <c r="AV214" s="79"/>
      <c r="AW214" s="79"/>
      <c r="AX214" s="79"/>
      <c r="AY214" s="79"/>
    </row>
    <row r="215" spans="1:51" x14ac:dyDescent="0.55000000000000004">
      <c r="A215" s="88"/>
      <c r="B215" s="88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  <c r="AR215" s="79"/>
      <c r="AS215" s="79"/>
      <c r="AT215" s="79"/>
      <c r="AU215" s="79"/>
      <c r="AV215" s="79"/>
      <c r="AW215" s="79"/>
      <c r="AX215" s="79"/>
      <c r="AY215" s="79"/>
    </row>
    <row r="216" spans="1:51" x14ac:dyDescent="0.55000000000000004">
      <c r="A216" s="88"/>
      <c r="B216" s="88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</row>
    <row r="217" spans="1:51" x14ac:dyDescent="0.55000000000000004">
      <c r="A217" s="88"/>
      <c r="B217" s="88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79"/>
      <c r="AS217" s="79"/>
      <c r="AT217" s="79"/>
      <c r="AU217" s="79"/>
      <c r="AV217" s="79"/>
      <c r="AW217" s="79"/>
      <c r="AX217" s="79"/>
      <c r="AY217" s="79"/>
    </row>
    <row r="218" spans="1:51" x14ac:dyDescent="0.55000000000000004">
      <c r="A218" s="88"/>
      <c r="B218" s="88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  <c r="AR218" s="79"/>
      <c r="AS218" s="79"/>
      <c r="AT218" s="79"/>
      <c r="AU218" s="79"/>
      <c r="AV218" s="79"/>
      <c r="AW218" s="79"/>
      <c r="AX218" s="79"/>
      <c r="AY218" s="79"/>
    </row>
    <row r="219" spans="1:51" x14ac:dyDescent="0.55000000000000004">
      <c r="A219" s="88"/>
      <c r="B219" s="88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  <c r="AS219" s="79"/>
      <c r="AT219" s="79"/>
      <c r="AU219" s="79"/>
      <c r="AV219" s="79"/>
      <c r="AW219" s="79"/>
      <c r="AX219" s="79"/>
      <c r="AY219" s="79"/>
    </row>
    <row r="220" spans="1:51" x14ac:dyDescent="0.55000000000000004">
      <c r="A220" s="88"/>
      <c r="B220" s="88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  <c r="AR220" s="79"/>
      <c r="AS220" s="79"/>
      <c r="AT220" s="79"/>
      <c r="AU220" s="79"/>
      <c r="AV220" s="79"/>
      <c r="AW220" s="79"/>
      <c r="AX220" s="79"/>
      <c r="AY220" s="79"/>
    </row>
    <row r="221" spans="1:51" x14ac:dyDescent="0.55000000000000004">
      <c r="A221" s="88"/>
      <c r="B221" s="88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  <c r="AX221" s="79"/>
      <c r="AY221" s="79"/>
    </row>
    <row r="222" spans="1:51" x14ac:dyDescent="0.55000000000000004">
      <c r="A222" s="88"/>
      <c r="B222" s="88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AW222" s="79"/>
      <c r="AX222" s="79"/>
      <c r="AY222" s="79"/>
    </row>
    <row r="223" spans="1:51" x14ac:dyDescent="0.55000000000000004">
      <c r="A223" s="88"/>
      <c r="B223" s="88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Q223" s="79"/>
      <c r="AR223" s="79"/>
      <c r="AS223" s="79"/>
      <c r="AT223" s="79"/>
      <c r="AU223" s="79"/>
      <c r="AV223" s="79"/>
      <c r="AW223" s="79"/>
      <c r="AX223" s="79"/>
      <c r="AY223" s="79"/>
    </row>
    <row r="224" spans="1:51" x14ac:dyDescent="0.55000000000000004">
      <c r="A224" s="88"/>
      <c r="B224" s="88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  <c r="AR224" s="79"/>
      <c r="AS224" s="79"/>
      <c r="AT224" s="79"/>
      <c r="AU224" s="79"/>
      <c r="AV224" s="79"/>
      <c r="AW224" s="79"/>
      <c r="AX224" s="79"/>
      <c r="AY224" s="79"/>
    </row>
    <row r="225" spans="1:51" x14ac:dyDescent="0.55000000000000004">
      <c r="A225" s="88"/>
      <c r="B225" s="88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Q225" s="79"/>
      <c r="AR225" s="79"/>
      <c r="AS225" s="79"/>
      <c r="AT225" s="79"/>
      <c r="AU225" s="79"/>
      <c r="AV225" s="79"/>
      <c r="AW225" s="79"/>
      <c r="AX225" s="79"/>
      <c r="AY225" s="79"/>
    </row>
    <row r="226" spans="1:51" x14ac:dyDescent="0.55000000000000004">
      <c r="A226" s="88"/>
      <c r="B226" s="88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  <c r="AL226" s="79"/>
      <c r="AM226" s="79"/>
      <c r="AN226" s="79"/>
      <c r="AO226" s="79"/>
      <c r="AP226" s="79"/>
      <c r="AQ226" s="79"/>
      <c r="AR226" s="79"/>
      <c r="AS226" s="79"/>
      <c r="AT226" s="79"/>
      <c r="AU226" s="79"/>
      <c r="AV226" s="79"/>
      <c r="AW226" s="79"/>
      <c r="AX226" s="79"/>
      <c r="AY226" s="79"/>
    </row>
    <row r="227" spans="1:51" x14ac:dyDescent="0.55000000000000004">
      <c r="A227" s="88"/>
      <c r="B227" s="88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  <c r="AL227" s="79"/>
      <c r="AM227" s="79"/>
      <c r="AN227" s="79"/>
      <c r="AO227" s="79"/>
      <c r="AP227" s="79"/>
      <c r="AQ227" s="79"/>
      <c r="AR227" s="79"/>
      <c r="AS227" s="79"/>
      <c r="AT227" s="79"/>
      <c r="AU227" s="79"/>
      <c r="AV227" s="79"/>
      <c r="AW227" s="79"/>
      <c r="AX227" s="79"/>
      <c r="AY227" s="79"/>
    </row>
    <row r="228" spans="1:51" x14ac:dyDescent="0.55000000000000004">
      <c r="A228" s="88"/>
      <c r="B228" s="88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Q228" s="79"/>
      <c r="AR228" s="79"/>
      <c r="AS228" s="79"/>
      <c r="AT228" s="79"/>
      <c r="AU228" s="79"/>
      <c r="AV228" s="79"/>
      <c r="AW228" s="79"/>
      <c r="AX228" s="79"/>
      <c r="AY228" s="79"/>
    </row>
    <row r="229" spans="1:51" x14ac:dyDescent="0.55000000000000004">
      <c r="A229" s="88"/>
      <c r="B229" s="88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79"/>
      <c r="AJ229" s="79"/>
      <c r="AK229" s="79"/>
      <c r="AL229" s="79"/>
      <c r="AM229" s="79"/>
      <c r="AN229" s="79"/>
      <c r="AO229" s="79"/>
      <c r="AP229" s="79"/>
      <c r="AQ229" s="79"/>
      <c r="AR229" s="79"/>
      <c r="AS229" s="79"/>
      <c r="AT229" s="79"/>
      <c r="AU229" s="79"/>
      <c r="AV229" s="79"/>
      <c r="AW229" s="79"/>
      <c r="AX229" s="79"/>
      <c r="AY229" s="79"/>
    </row>
    <row r="230" spans="1:51" x14ac:dyDescent="0.55000000000000004">
      <c r="A230" s="88"/>
      <c r="B230" s="88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  <c r="AK230" s="79"/>
      <c r="AL230" s="79"/>
      <c r="AM230" s="79"/>
      <c r="AN230" s="79"/>
      <c r="AO230" s="79"/>
      <c r="AP230" s="79"/>
      <c r="AQ230" s="79"/>
      <c r="AR230" s="79"/>
      <c r="AS230" s="79"/>
      <c r="AT230" s="79"/>
      <c r="AU230" s="79"/>
      <c r="AV230" s="79"/>
      <c r="AW230" s="79"/>
      <c r="AX230" s="79"/>
      <c r="AY230" s="79"/>
    </row>
    <row r="231" spans="1:51" x14ac:dyDescent="0.55000000000000004">
      <c r="A231" s="88"/>
      <c r="B231" s="88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  <c r="AL231" s="79"/>
      <c r="AM231" s="79"/>
      <c r="AN231" s="79"/>
      <c r="AO231" s="79"/>
      <c r="AP231" s="79"/>
      <c r="AQ231" s="79"/>
      <c r="AR231" s="79"/>
      <c r="AS231" s="79"/>
      <c r="AT231" s="79"/>
      <c r="AU231" s="79"/>
      <c r="AV231" s="79"/>
      <c r="AW231" s="79"/>
      <c r="AX231" s="79"/>
      <c r="AY231" s="79"/>
    </row>
    <row r="232" spans="1:51" x14ac:dyDescent="0.55000000000000004">
      <c r="A232" s="88"/>
      <c r="B232" s="88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  <c r="AL232" s="79"/>
      <c r="AM232" s="79"/>
      <c r="AN232" s="79"/>
      <c r="AO232" s="79"/>
      <c r="AP232" s="79"/>
      <c r="AQ232" s="79"/>
      <c r="AR232" s="79"/>
      <c r="AS232" s="79"/>
      <c r="AT232" s="79"/>
      <c r="AU232" s="79"/>
      <c r="AV232" s="79"/>
      <c r="AW232" s="79"/>
      <c r="AX232" s="79"/>
      <c r="AY232" s="79"/>
    </row>
    <row r="233" spans="1:51" x14ac:dyDescent="0.55000000000000004">
      <c r="A233" s="88"/>
      <c r="B233" s="88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Q233" s="79"/>
      <c r="AR233" s="79"/>
      <c r="AS233" s="79"/>
      <c r="AT233" s="79"/>
      <c r="AU233" s="79"/>
      <c r="AV233" s="79"/>
      <c r="AW233" s="79"/>
      <c r="AX233" s="79"/>
      <c r="AY233" s="79"/>
    </row>
    <row r="234" spans="1:51" x14ac:dyDescent="0.55000000000000004">
      <c r="A234" s="88"/>
      <c r="B234" s="88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  <c r="AS234" s="79"/>
      <c r="AT234" s="79"/>
      <c r="AU234" s="79"/>
      <c r="AV234" s="79"/>
      <c r="AW234" s="79"/>
      <c r="AX234" s="79"/>
      <c r="AY234" s="79"/>
    </row>
    <row r="235" spans="1:51" x14ac:dyDescent="0.55000000000000004">
      <c r="A235" s="88"/>
      <c r="B235" s="88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  <c r="AR235" s="79"/>
      <c r="AS235" s="79"/>
      <c r="AT235" s="79"/>
      <c r="AU235" s="79"/>
      <c r="AV235" s="79"/>
      <c r="AW235" s="79"/>
      <c r="AX235" s="79"/>
      <c r="AY235" s="79"/>
    </row>
    <row r="236" spans="1:51" x14ac:dyDescent="0.55000000000000004">
      <c r="A236" s="88"/>
      <c r="B236" s="88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Q236" s="79"/>
      <c r="AR236" s="79"/>
      <c r="AS236" s="79"/>
      <c r="AT236" s="79"/>
      <c r="AU236" s="79"/>
      <c r="AV236" s="79"/>
      <c r="AW236" s="79"/>
      <c r="AX236" s="79"/>
      <c r="AY236" s="79"/>
    </row>
    <row r="237" spans="1:51" x14ac:dyDescent="0.55000000000000004">
      <c r="A237" s="88"/>
      <c r="B237" s="88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Q237" s="79"/>
      <c r="AR237" s="79"/>
      <c r="AS237" s="79"/>
      <c r="AT237" s="79"/>
      <c r="AU237" s="79"/>
      <c r="AV237" s="79"/>
      <c r="AW237" s="79"/>
      <c r="AX237" s="79"/>
      <c r="AY237" s="79"/>
    </row>
    <row r="238" spans="1:51" x14ac:dyDescent="0.55000000000000004">
      <c r="A238" s="88"/>
      <c r="B238" s="88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  <c r="AR238" s="79"/>
      <c r="AS238" s="79"/>
      <c r="AT238" s="79"/>
      <c r="AU238" s="79"/>
      <c r="AV238" s="79"/>
      <c r="AW238" s="79"/>
      <c r="AX238" s="79"/>
      <c r="AY238" s="79"/>
    </row>
    <row r="239" spans="1:51" x14ac:dyDescent="0.55000000000000004">
      <c r="A239" s="88"/>
      <c r="B239" s="88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  <c r="AL239" s="79"/>
      <c r="AM239" s="79"/>
      <c r="AN239" s="79"/>
      <c r="AO239" s="79"/>
      <c r="AP239" s="79"/>
      <c r="AQ239" s="79"/>
      <c r="AR239" s="79"/>
      <c r="AS239" s="79"/>
      <c r="AT239" s="79"/>
      <c r="AU239" s="79"/>
      <c r="AV239" s="79"/>
      <c r="AW239" s="79"/>
      <c r="AX239" s="79"/>
      <c r="AY239" s="79"/>
    </row>
    <row r="240" spans="1:51" x14ac:dyDescent="0.55000000000000004">
      <c r="A240" s="88"/>
      <c r="B240" s="88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  <c r="AL240" s="79"/>
      <c r="AM240" s="79"/>
      <c r="AN240" s="79"/>
      <c r="AO240" s="79"/>
      <c r="AP240" s="79"/>
      <c r="AQ240" s="79"/>
      <c r="AR240" s="79"/>
      <c r="AS240" s="79"/>
      <c r="AT240" s="79"/>
      <c r="AU240" s="79"/>
      <c r="AV240" s="79"/>
      <c r="AW240" s="79"/>
      <c r="AX240" s="79"/>
      <c r="AY240" s="79"/>
    </row>
    <row r="241" spans="1:51" x14ac:dyDescent="0.55000000000000004">
      <c r="A241" s="88"/>
      <c r="B241" s="88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  <c r="AI241" s="79"/>
      <c r="AJ241" s="79"/>
      <c r="AK241" s="79"/>
      <c r="AL241" s="79"/>
      <c r="AM241" s="79"/>
      <c r="AN241" s="79"/>
      <c r="AO241" s="79"/>
      <c r="AP241" s="79"/>
      <c r="AQ241" s="79"/>
      <c r="AR241" s="79"/>
      <c r="AS241" s="79"/>
      <c r="AT241" s="79"/>
      <c r="AU241" s="79"/>
      <c r="AV241" s="79"/>
      <c r="AW241" s="79"/>
      <c r="AX241" s="79"/>
      <c r="AY241" s="79"/>
    </row>
    <row r="242" spans="1:51" x14ac:dyDescent="0.55000000000000004">
      <c r="A242" s="88"/>
      <c r="B242" s="88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  <c r="AM242" s="79"/>
      <c r="AN242" s="79"/>
      <c r="AO242" s="79"/>
      <c r="AP242" s="79"/>
      <c r="AQ242" s="79"/>
      <c r="AR242" s="79"/>
      <c r="AS242" s="79"/>
      <c r="AT242" s="79"/>
      <c r="AU242" s="79"/>
      <c r="AV242" s="79"/>
      <c r="AW242" s="79"/>
      <c r="AX242" s="79"/>
      <c r="AY242" s="79"/>
    </row>
    <row r="243" spans="1:51" x14ac:dyDescent="0.55000000000000004">
      <c r="A243" s="88"/>
      <c r="B243" s="88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  <c r="AS243" s="79"/>
      <c r="AT243" s="79"/>
      <c r="AU243" s="79"/>
      <c r="AV243" s="79"/>
      <c r="AW243" s="79"/>
      <c r="AX243" s="79"/>
      <c r="AY243" s="79"/>
    </row>
    <row r="244" spans="1:51" x14ac:dyDescent="0.55000000000000004">
      <c r="A244" s="88"/>
      <c r="B244" s="88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  <c r="AS244" s="79"/>
      <c r="AT244" s="79"/>
      <c r="AU244" s="79"/>
      <c r="AV244" s="79"/>
      <c r="AW244" s="79"/>
      <c r="AX244" s="79"/>
      <c r="AY244" s="79"/>
    </row>
    <row r="245" spans="1:51" x14ac:dyDescent="0.55000000000000004">
      <c r="A245" s="88"/>
      <c r="B245" s="88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79"/>
      <c r="AK245" s="79"/>
      <c r="AL245" s="79"/>
      <c r="AM245" s="79"/>
      <c r="AN245" s="79"/>
      <c r="AO245" s="79"/>
      <c r="AP245" s="79"/>
      <c r="AQ245" s="79"/>
      <c r="AR245" s="79"/>
      <c r="AS245" s="79"/>
      <c r="AT245" s="79"/>
      <c r="AU245" s="79"/>
      <c r="AV245" s="79"/>
      <c r="AW245" s="79"/>
      <c r="AX245" s="79"/>
      <c r="AY245" s="79"/>
    </row>
    <row r="246" spans="1:51" x14ac:dyDescent="0.55000000000000004">
      <c r="A246" s="88"/>
      <c r="B246" s="88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  <c r="AR246" s="79"/>
      <c r="AS246" s="79"/>
      <c r="AT246" s="79"/>
      <c r="AU246" s="79"/>
      <c r="AV246" s="79"/>
      <c r="AW246" s="79"/>
      <c r="AX246" s="79"/>
      <c r="AY246" s="79"/>
    </row>
    <row r="247" spans="1:51" x14ac:dyDescent="0.55000000000000004">
      <c r="A247" s="88"/>
      <c r="B247" s="88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AW247" s="79"/>
      <c r="AX247" s="79"/>
      <c r="AY247" s="79"/>
    </row>
    <row r="248" spans="1:51" x14ac:dyDescent="0.55000000000000004">
      <c r="A248" s="88"/>
      <c r="B248" s="88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Q248" s="79"/>
      <c r="AR248" s="79"/>
      <c r="AS248" s="79"/>
      <c r="AT248" s="79"/>
      <c r="AU248" s="79"/>
      <c r="AV248" s="79"/>
      <c r="AW248" s="79"/>
      <c r="AX248" s="79"/>
      <c r="AY248" s="79"/>
    </row>
    <row r="249" spans="1:51" x14ac:dyDescent="0.55000000000000004">
      <c r="A249" s="88"/>
      <c r="B249" s="88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79"/>
      <c r="AJ249" s="79"/>
      <c r="AK249" s="79"/>
      <c r="AL249" s="79"/>
      <c r="AM249" s="79"/>
      <c r="AN249" s="79"/>
      <c r="AO249" s="79"/>
      <c r="AP249" s="79"/>
      <c r="AQ249" s="79"/>
      <c r="AR249" s="79"/>
      <c r="AS249" s="79"/>
      <c r="AT249" s="79"/>
      <c r="AU249" s="79"/>
      <c r="AV249" s="79"/>
      <c r="AW249" s="79"/>
      <c r="AX249" s="79"/>
      <c r="AY249" s="79"/>
    </row>
    <row r="250" spans="1:51" x14ac:dyDescent="0.55000000000000004">
      <c r="A250" s="88"/>
      <c r="B250" s="88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Q250" s="79"/>
      <c r="AR250" s="79"/>
      <c r="AS250" s="79"/>
      <c r="AT250" s="79"/>
      <c r="AU250" s="79"/>
      <c r="AV250" s="79"/>
      <c r="AW250" s="79"/>
      <c r="AX250" s="79"/>
      <c r="AY250" s="79"/>
    </row>
    <row r="251" spans="1:51" x14ac:dyDescent="0.55000000000000004">
      <c r="A251" s="88"/>
      <c r="B251" s="88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Q251" s="79"/>
      <c r="AR251" s="79"/>
      <c r="AS251" s="79"/>
      <c r="AT251" s="79"/>
      <c r="AU251" s="79"/>
      <c r="AV251" s="79"/>
      <c r="AW251" s="79"/>
      <c r="AX251" s="79"/>
      <c r="AY251" s="79"/>
    </row>
    <row r="252" spans="1:51" x14ac:dyDescent="0.55000000000000004">
      <c r="A252" s="88"/>
      <c r="B252" s="88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79"/>
      <c r="AR252" s="79"/>
      <c r="AS252" s="79"/>
      <c r="AT252" s="79"/>
      <c r="AU252" s="79"/>
      <c r="AV252" s="79"/>
      <c r="AW252" s="79"/>
      <c r="AX252" s="79"/>
      <c r="AY252" s="79"/>
    </row>
    <row r="253" spans="1:51" x14ac:dyDescent="0.55000000000000004">
      <c r="A253" s="88"/>
      <c r="B253" s="88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79"/>
      <c r="AJ253" s="79"/>
      <c r="AK253" s="79"/>
      <c r="AL253" s="79"/>
      <c r="AM253" s="79"/>
      <c r="AN253" s="79"/>
      <c r="AO253" s="79"/>
      <c r="AP253" s="79"/>
      <c r="AQ253" s="79"/>
      <c r="AR253" s="79"/>
      <c r="AS253" s="79"/>
      <c r="AT253" s="79"/>
      <c r="AU253" s="79"/>
      <c r="AV253" s="79"/>
      <c r="AW253" s="79"/>
      <c r="AX253" s="79"/>
      <c r="AY253" s="79"/>
    </row>
    <row r="254" spans="1:51" x14ac:dyDescent="0.55000000000000004">
      <c r="A254" s="88"/>
      <c r="B254" s="88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  <c r="AI254" s="79"/>
      <c r="AJ254" s="79"/>
      <c r="AK254" s="79"/>
      <c r="AL254" s="79"/>
      <c r="AM254" s="79"/>
      <c r="AN254" s="79"/>
      <c r="AO254" s="79"/>
      <c r="AP254" s="79"/>
      <c r="AQ254" s="79"/>
      <c r="AR254" s="79"/>
      <c r="AS254" s="79"/>
      <c r="AT254" s="79"/>
      <c r="AU254" s="79"/>
      <c r="AV254" s="79"/>
      <c r="AW254" s="79"/>
      <c r="AX254" s="79"/>
      <c r="AY254" s="79"/>
    </row>
    <row r="255" spans="1:51" x14ac:dyDescent="0.55000000000000004">
      <c r="A255" s="88"/>
      <c r="B255" s="88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  <c r="AI255" s="79"/>
      <c r="AJ255" s="79"/>
      <c r="AK255" s="79"/>
      <c r="AL255" s="79"/>
      <c r="AM255" s="79"/>
      <c r="AN255" s="79"/>
      <c r="AO255" s="79"/>
      <c r="AP255" s="79"/>
      <c r="AQ255" s="79"/>
      <c r="AR255" s="79"/>
      <c r="AS255" s="79"/>
      <c r="AT255" s="79"/>
      <c r="AU255" s="79"/>
      <c r="AV255" s="79"/>
      <c r="AW255" s="79"/>
      <c r="AX255" s="79"/>
      <c r="AY255" s="79"/>
    </row>
    <row r="256" spans="1:51" x14ac:dyDescent="0.55000000000000004">
      <c r="A256" s="88"/>
      <c r="B256" s="88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  <c r="AF256" s="79"/>
      <c r="AG256" s="79"/>
      <c r="AH256" s="79"/>
      <c r="AI256" s="79"/>
      <c r="AJ256" s="79"/>
      <c r="AK256" s="79"/>
      <c r="AL256" s="79"/>
      <c r="AM256" s="79"/>
      <c r="AN256" s="79"/>
      <c r="AO256" s="79"/>
      <c r="AP256" s="79"/>
      <c r="AQ256" s="79"/>
      <c r="AR256" s="79"/>
      <c r="AS256" s="79"/>
      <c r="AT256" s="79"/>
      <c r="AU256" s="79"/>
      <c r="AV256" s="79"/>
      <c r="AW256" s="79"/>
      <c r="AX256" s="79"/>
      <c r="AY256" s="79"/>
    </row>
    <row r="257" spans="1:51" x14ac:dyDescent="0.55000000000000004">
      <c r="A257" s="88"/>
      <c r="B257" s="88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  <c r="AF257" s="79"/>
      <c r="AG257" s="79"/>
      <c r="AH257" s="79"/>
      <c r="AI257" s="79"/>
      <c r="AJ257" s="79"/>
      <c r="AK257" s="79"/>
      <c r="AL257" s="79"/>
      <c r="AM257" s="79"/>
      <c r="AN257" s="79"/>
      <c r="AO257" s="79"/>
      <c r="AP257" s="79"/>
      <c r="AQ257" s="79"/>
      <c r="AR257" s="79"/>
      <c r="AS257" s="79"/>
      <c r="AT257" s="79"/>
      <c r="AU257" s="79"/>
      <c r="AV257" s="79"/>
      <c r="AW257" s="79"/>
      <c r="AX257" s="79"/>
      <c r="AY257" s="79"/>
    </row>
    <row r="258" spans="1:51" x14ac:dyDescent="0.55000000000000004">
      <c r="A258" s="88"/>
      <c r="B258" s="88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  <c r="AI258" s="79"/>
      <c r="AJ258" s="79"/>
      <c r="AK258" s="79"/>
      <c r="AL258" s="79"/>
      <c r="AM258" s="79"/>
      <c r="AN258" s="79"/>
      <c r="AO258" s="79"/>
      <c r="AP258" s="79"/>
      <c r="AQ258" s="79"/>
      <c r="AR258" s="79"/>
      <c r="AS258" s="79"/>
      <c r="AT258" s="79"/>
      <c r="AU258" s="79"/>
      <c r="AV258" s="79"/>
      <c r="AW258" s="79"/>
      <c r="AX258" s="79"/>
      <c r="AY258" s="79"/>
    </row>
    <row r="259" spans="1:51" x14ac:dyDescent="0.55000000000000004">
      <c r="A259" s="88"/>
      <c r="B259" s="88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  <c r="AI259" s="79"/>
      <c r="AJ259" s="79"/>
      <c r="AK259" s="79"/>
      <c r="AL259" s="79"/>
      <c r="AM259" s="79"/>
      <c r="AN259" s="79"/>
      <c r="AO259" s="79"/>
      <c r="AP259" s="79"/>
      <c r="AQ259" s="79"/>
      <c r="AR259" s="79"/>
      <c r="AS259" s="79"/>
      <c r="AT259" s="79"/>
      <c r="AU259" s="79"/>
      <c r="AV259" s="79"/>
      <c r="AW259" s="79"/>
      <c r="AX259" s="79"/>
      <c r="AY259" s="79"/>
    </row>
    <row r="260" spans="1:51" x14ac:dyDescent="0.55000000000000004">
      <c r="A260" s="88"/>
      <c r="B260" s="88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79"/>
      <c r="AJ260" s="79"/>
      <c r="AK260" s="79"/>
      <c r="AL260" s="79"/>
      <c r="AM260" s="79"/>
      <c r="AN260" s="79"/>
      <c r="AO260" s="79"/>
      <c r="AP260" s="79"/>
      <c r="AQ260" s="79"/>
      <c r="AR260" s="79"/>
      <c r="AS260" s="79"/>
      <c r="AT260" s="79"/>
      <c r="AU260" s="79"/>
      <c r="AV260" s="79"/>
      <c r="AW260" s="79"/>
      <c r="AX260" s="79"/>
      <c r="AY260" s="79"/>
    </row>
    <row r="261" spans="1:51" x14ac:dyDescent="0.55000000000000004">
      <c r="A261" s="88"/>
      <c r="B261" s="88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  <c r="AI261" s="79"/>
      <c r="AJ261" s="79"/>
      <c r="AK261" s="79"/>
      <c r="AL261" s="79"/>
      <c r="AM261" s="79"/>
      <c r="AN261" s="79"/>
      <c r="AO261" s="79"/>
      <c r="AP261" s="79"/>
      <c r="AQ261" s="79"/>
      <c r="AR261" s="79"/>
      <c r="AS261" s="79"/>
      <c r="AT261" s="79"/>
      <c r="AU261" s="79"/>
      <c r="AV261" s="79"/>
      <c r="AW261" s="79"/>
      <c r="AX261" s="79"/>
      <c r="AY261" s="79"/>
    </row>
    <row r="262" spans="1:51" x14ac:dyDescent="0.55000000000000004">
      <c r="A262" s="88"/>
      <c r="B262" s="88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79"/>
      <c r="AK262" s="79"/>
      <c r="AL262" s="79"/>
      <c r="AM262" s="79"/>
      <c r="AN262" s="79"/>
      <c r="AO262" s="79"/>
      <c r="AP262" s="79"/>
      <c r="AQ262" s="79"/>
      <c r="AR262" s="79"/>
      <c r="AS262" s="79"/>
      <c r="AT262" s="79"/>
      <c r="AU262" s="79"/>
      <c r="AV262" s="79"/>
      <c r="AW262" s="79"/>
      <c r="AX262" s="79"/>
      <c r="AY262" s="79"/>
    </row>
    <row r="263" spans="1:51" x14ac:dyDescent="0.55000000000000004">
      <c r="A263" s="88"/>
      <c r="B263" s="88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  <c r="AX263" s="79"/>
      <c r="AY263" s="79"/>
    </row>
    <row r="264" spans="1:51" x14ac:dyDescent="0.55000000000000004">
      <c r="A264" s="88"/>
      <c r="B264" s="88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</row>
    <row r="265" spans="1:51" x14ac:dyDescent="0.55000000000000004">
      <c r="A265" s="88"/>
      <c r="B265" s="88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AW265" s="79"/>
      <c r="AX265" s="79"/>
      <c r="AY265" s="79"/>
    </row>
    <row r="266" spans="1:51" x14ac:dyDescent="0.55000000000000004">
      <c r="A266" s="88"/>
      <c r="B266" s="88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9"/>
      <c r="AV266" s="79"/>
      <c r="AW266" s="79"/>
      <c r="AX266" s="79"/>
      <c r="AY266" s="79"/>
    </row>
    <row r="267" spans="1:51" x14ac:dyDescent="0.55000000000000004">
      <c r="A267" s="88"/>
      <c r="B267" s="88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W267" s="79"/>
      <c r="AX267" s="79"/>
      <c r="AY267" s="79"/>
    </row>
    <row r="268" spans="1:51" x14ac:dyDescent="0.55000000000000004">
      <c r="A268" s="88"/>
      <c r="B268" s="88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  <c r="AM268" s="79"/>
      <c r="AN268" s="79"/>
      <c r="AO268" s="79"/>
      <c r="AP268" s="79"/>
      <c r="AQ268" s="79"/>
      <c r="AR268" s="79"/>
      <c r="AS268" s="79"/>
      <c r="AT268" s="79"/>
      <c r="AU268" s="79"/>
      <c r="AV268" s="79"/>
      <c r="AW268" s="79"/>
      <c r="AX268" s="79"/>
      <c r="AY268" s="79"/>
    </row>
    <row r="269" spans="1:51" x14ac:dyDescent="0.55000000000000004">
      <c r="A269" s="88"/>
      <c r="B269" s="88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79"/>
      <c r="AK269" s="79"/>
      <c r="AL269" s="79"/>
      <c r="AM269" s="79"/>
      <c r="AN269" s="79"/>
      <c r="AO269" s="79"/>
      <c r="AP269" s="79"/>
      <c r="AQ269" s="79"/>
      <c r="AR269" s="79"/>
      <c r="AS269" s="79"/>
      <c r="AT269" s="79"/>
      <c r="AU269" s="79"/>
      <c r="AV269" s="79"/>
      <c r="AW269" s="79"/>
      <c r="AX269" s="79"/>
      <c r="AY269" s="79"/>
    </row>
    <row r="270" spans="1:51" x14ac:dyDescent="0.55000000000000004">
      <c r="A270" s="88"/>
      <c r="B270" s="88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  <c r="AJ270" s="79"/>
      <c r="AK270" s="79"/>
      <c r="AL270" s="79"/>
      <c r="AM270" s="79"/>
      <c r="AN270" s="79"/>
      <c r="AO270" s="79"/>
      <c r="AP270" s="79"/>
      <c r="AQ270" s="79"/>
      <c r="AR270" s="79"/>
      <c r="AS270" s="79"/>
      <c r="AT270" s="79"/>
      <c r="AU270" s="79"/>
      <c r="AV270" s="79"/>
      <c r="AW270" s="79"/>
      <c r="AX270" s="79"/>
      <c r="AY270" s="79"/>
    </row>
    <row r="271" spans="1:51" x14ac:dyDescent="0.55000000000000004">
      <c r="A271" s="88"/>
      <c r="B271" s="88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  <c r="AI271" s="79"/>
      <c r="AJ271" s="79"/>
      <c r="AK271" s="79"/>
      <c r="AL271" s="79"/>
      <c r="AM271" s="79"/>
      <c r="AN271" s="79"/>
      <c r="AO271" s="79"/>
      <c r="AP271" s="79"/>
      <c r="AQ271" s="79"/>
      <c r="AR271" s="79"/>
      <c r="AS271" s="79"/>
      <c r="AT271" s="79"/>
      <c r="AU271" s="79"/>
      <c r="AV271" s="79"/>
      <c r="AW271" s="79"/>
      <c r="AX271" s="79"/>
      <c r="AY271" s="79"/>
    </row>
    <row r="272" spans="1:51" x14ac:dyDescent="0.55000000000000004">
      <c r="A272" s="88"/>
      <c r="B272" s="88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  <c r="AI272" s="79"/>
      <c r="AJ272" s="79"/>
      <c r="AK272" s="79"/>
      <c r="AL272" s="79"/>
      <c r="AM272" s="79"/>
      <c r="AN272" s="79"/>
      <c r="AO272" s="79"/>
      <c r="AP272" s="79"/>
      <c r="AQ272" s="79"/>
      <c r="AR272" s="79"/>
      <c r="AS272" s="79"/>
      <c r="AT272" s="79"/>
      <c r="AU272" s="79"/>
      <c r="AV272" s="79"/>
      <c r="AW272" s="79"/>
      <c r="AX272" s="79"/>
      <c r="AY272" s="79"/>
    </row>
    <row r="273" spans="1:51" x14ac:dyDescent="0.55000000000000004">
      <c r="A273" s="88"/>
      <c r="B273" s="88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  <c r="AI273" s="79"/>
      <c r="AJ273" s="79"/>
      <c r="AK273" s="79"/>
      <c r="AL273" s="79"/>
      <c r="AM273" s="79"/>
      <c r="AN273" s="79"/>
      <c r="AO273" s="79"/>
      <c r="AP273" s="79"/>
      <c r="AQ273" s="79"/>
      <c r="AR273" s="79"/>
      <c r="AS273" s="79"/>
      <c r="AT273" s="79"/>
      <c r="AU273" s="79"/>
      <c r="AV273" s="79"/>
      <c r="AW273" s="79"/>
      <c r="AX273" s="79"/>
      <c r="AY273" s="79"/>
    </row>
    <row r="274" spans="1:51" x14ac:dyDescent="0.55000000000000004">
      <c r="A274" s="88"/>
      <c r="B274" s="88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  <c r="AI274" s="79"/>
      <c r="AJ274" s="79"/>
      <c r="AK274" s="79"/>
      <c r="AL274" s="79"/>
      <c r="AM274" s="79"/>
      <c r="AN274" s="79"/>
      <c r="AO274" s="79"/>
      <c r="AP274" s="79"/>
      <c r="AQ274" s="79"/>
      <c r="AR274" s="79"/>
      <c r="AS274" s="79"/>
      <c r="AT274" s="79"/>
      <c r="AU274" s="79"/>
      <c r="AV274" s="79"/>
      <c r="AW274" s="79"/>
      <c r="AX274" s="79"/>
      <c r="AY274" s="79"/>
    </row>
    <row r="275" spans="1:51" x14ac:dyDescent="0.55000000000000004">
      <c r="A275" s="88"/>
      <c r="B275" s="88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79"/>
      <c r="AL275" s="79"/>
      <c r="AM275" s="79"/>
      <c r="AN275" s="79"/>
      <c r="AO275" s="79"/>
      <c r="AP275" s="79"/>
      <c r="AQ275" s="79"/>
      <c r="AR275" s="79"/>
      <c r="AS275" s="79"/>
      <c r="AT275" s="79"/>
      <c r="AU275" s="79"/>
      <c r="AV275" s="79"/>
      <c r="AW275" s="79"/>
      <c r="AX275" s="79"/>
      <c r="AY275" s="79"/>
    </row>
    <row r="276" spans="1:51" x14ac:dyDescent="0.55000000000000004">
      <c r="A276" s="88"/>
      <c r="B276" s="88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  <c r="AF276" s="79"/>
      <c r="AG276" s="79"/>
      <c r="AH276" s="79"/>
      <c r="AI276" s="79"/>
      <c r="AJ276" s="79"/>
      <c r="AK276" s="79"/>
      <c r="AL276" s="79"/>
      <c r="AM276" s="79"/>
      <c r="AN276" s="79"/>
      <c r="AO276" s="79"/>
      <c r="AP276" s="79"/>
      <c r="AQ276" s="79"/>
      <c r="AR276" s="79"/>
      <c r="AS276" s="79"/>
      <c r="AT276" s="79"/>
      <c r="AU276" s="79"/>
      <c r="AV276" s="79"/>
      <c r="AW276" s="79"/>
      <c r="AX276" s="79"/>
      <c r="AY276" s="79"/>
    </row>
    <row r="277" spans="1:51" x14ac:dyDescent="0.55000000000000004">
      <c r="A277" s="88"/>
      <c r="B277" s="88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  <c r="AI277" s="79"/>
      <c r="AJ277" s="79"/>
      <c r="AK277" s="79"/>
      <c r="AL277" s="79"/>
      <c r="AM277" s="79"/>
      <c r="AN277" s="79"/>
      <c r="AO277" s="79"/>
      <c r="AP277" s="79"/>
      <c r="AQ277" s="79"/>
      <c r="AR277" s="79"/>
      <c r="AS277" s="79"/>
      <c r="AT277" s="79"/>
      <c r="AU277" s="79"/>
      <c r="AV277" s="79"/>
      <c r="AW277" s="79"/>
      <c r="AX277" s="79"/>
      <c r="AY277" s="79"/>
    </row>
    <row r="278" spans="1:51" x14ac:dyDescent="0.55000000000000004">
      <c r="A278" s="88"/>
      <c r="B278" s="88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  <c r="AK278" s="79"/>
      <c r="AL278" s="79"/>
      <c r="AM278" s="79"/>
      <c r="AN278" s="79"/>
      <c r="AO278" s="79"/>
      <c r="AP278" s="79"/>
      <c r="AQ278" s="79"/>
      <c r="AR278" s="79"/>
      <c r="AS278" s="79"/>
      <c r="AT278" s="79"/>
      <c r="AU278" s="79"/>
      <c r="AV278" s="79"/>
      <c r="AW278" s="79"/>
      <c r="AX278" s="79"/>
      <c r="AY278" s="79"/>
    </row>
    <row r="279" spans="1:51" x14ac:dyDescent="0.55000000000000004">
      <c r="A279" s="88"/>
      <c r="B279" s="88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  <c r="AI279" s="79"/>
      <c r="AJ279" s="79"/>
      <c r="AK279" s="79"/>
      <c r="AL279" s="79"/>
      <c r="AM279" s="79"/>
      <c r="AN279" s="79"/>
      <c r="AO279" s="79"/>
      <c r="AP279" s="79"/>
      <c r="AQ279" s="79"/>
      <c r="AR279" s="79"/>
      <c r="AS279" s="79"/>
      <c r="AT279" s="79"/>
      <c r="AU279" s="79"/>
      <c r="AV279" s="79"/>
      <c r="AW279" s="79"/>
      <c r="AX279" s="79"/>
      <c r="AY279" s="79"/>
    </row>
    <row r="280" spans="1:51" x14ac:dyDescent="0.55000000000000004">
      <c r="A280" s="88"/>
      <c r="B280" s="88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  <c r="AI280" s="79"/>
      <c r="AJ280" s="79"/>
      <c r="AK280" s="79"/>
      <c r="AL280" s="79"/>
      <c r="AM280" s="79"/>
      <c r="AN280" s="79"/>
      <c r="AO280" s="79"/>
      <c r="AP280" s="79"/>
      <c r="AQ280" s="79"/>
      <c r="AR280" s="79"/>
      <c r="AS280" s="79"/>
      <c r="AT280" s="79"/>
      <c r="AU280" s="79"/>
      <c r="AV280" s="79"/>
      <c r="AW280" s="79"/>
      <c r="AX280" s="79"/>
      <c r="AY280" s="79"/>
    </row>
    <row r="281" spans="1:51" x14ac:dyDescent="0.55000000000000004">
      <c r="A281" s="88"/>
      <c r="B281" s="88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  <c r="AI281" s="79"/>
      <c r="AJ281" s="79"/>
      <c r="AK281" s="79"/>
      <c r="AL281" s="79"/>
      <c r="AM281" s="79"/>
      <c r="AN281" s="79"/>
      <c r="AO281" s="79"/>
      <c r="AP281" s="79"/>
      <c r="AQ281" s="79"/>
      <c r="AR281" s="79"/>
      <c r="AS281" s="79"/>
      <c r="AT281" s="79"/>
      <c r="AU281" s="79"/>
      <c r="AV281" s="79"/>
      <c r="AW281" s="79"/>
      <c r="AX281" s="79"/>
      <c r="AY281" s="79"/>
    </row>
    <row r="282" spans="1:51" x14ac:dyDescent="0.55000000000000004">
      <c r="A282" s="88"/>
      <c r="B282" s="88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  <c r="AK282" s="79"/>
      <c r="AL282" s="79"/>
      <c r="AM282" s="79"/>
      <c r="AN282" s="79"/>
      <c r="AO282" s="79"/>
      <c r="AP282" s="79"/>
      <c r="AQ282" s="79"/>
      <c r="AR282" s="79"/>
      <c r="AS282" s="79"/>
      <c r="AT282" s="79"/>
      <c r="AU282" s="79"/>
      <c r="AV282" s="79"/>
      <c r="AW282" s="79"/>
      <c r="AX282" s="79"/>
      <c r="AY282" s="79"/>
    </row>
    <row r="283" spans="1:51" x14ac:dyDescent="0.55000000000000004">
      <c r="A283" s="88"/>
      <c r="B283" s="88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  <c r="AF283" s="79"/>
      <c r="AG283" s="79"/>
      <c r="AH283" s="79"/>
      <c r="AI283" s="79"/>
      <c r="AJ283" s="79"/>
      <c r="AK283" s="79"/>
      <c r="AL283" s="79"/>
      <c r="AM283" s="79"/>
      <c r="AN283" s="79"/>
      <c r="AO283" s="79"/>
      <c r="AP283" s="79"/>
      <c r="AQ283" s="79"/>
      <c r="AR283" s="79"/>
      <c r="AS283" s="79"/>
      <c r="AT283" s="79"/>
      <c r="AU283" s="79"/>
      <c r="AV283" s="79"/>
      <c r="AW283" s="79"/>
      <c r="AX283" s="79"/>
      <c r="AY283" s="79"/>
    </row>
    <row r="284" spans="1:51" x14ac:dyDescent="0.55000000000000004">
      <c r="A284" s="88"/>
      <c r="B284" s="88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  <c r="AB284" s="79"/>
      <c r="AC284" s="79"/>
      <c r="AD284" s="79"/>
      <c r="AE284" s="79"/>
      <c r="AF284" s="79"/>
      <c r="AG284" s="79"/>
      <c r="AH284" s="79"/>
      <c r="AI284" s="79"/>
      <c r="AJ284" s="79"/>
      <c r="AK284" s="79"/>
      <c r="AL284" s="79"/>
      <c r="AM284" s="79"/>
      <c r="AN284" s="79"/>
      <c r="AO284" s="79"/>
      <c r="AP284" s="79"/>
      <c r="AQ284" s="79"/>
      <c r="AR284" s="79"/>
      <c r="AS284" s="79"/>
      <c r="AT284" s="79"/>
      <c r="AU284" s="79"/>
      <c r="AV284" s="79"/>
      <c r="AW284" s="79"/>
      <c r="AX284" s="79"/>
      <c r="AY284" s="79"/>
    </row>
    <row r="285" spans="1:51" x14ac:dyDescent="0.55000000000000004">
      <c r="A285" s="88"/>
      <c r="B285" s="88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  <c r="AD285" s="79"/>
      <c r="AE285" s="79"/>
      <c r="AF285" s="79"/>
      <c r="AG285" s="79"/>
      <c r="AH285" s="79"/>
      <c r="AI285" s="79"/>
      <c r="AJ285" s="79"/>
      <c r="AK285" s="79"/>
      <c r="AL285" s="79"/>
      <c r="AM285" s="79"/>
      <c r="AN285" s="79"/>
      <c r="AO285" s="79"/>
      <c r="AP285" s="79"/>
      <c r="AQ285" s="79"/>
      <c r="AR285" s="79"/>
      <c r="AS285" s="79"/>
      <c r="AT285" s="79"/>
      <c r="AU285" s="79"/>
      <c r="AV285" s="79"/>
      <c r="AW285" s="79"/>
      <c r="AX285" s="79"/>
      <c r="AY285" s="79"/>
    </row>
    <row r="286" spans="1:51" x14ac:dyDescent="0.55000000000000004">
      <c r="A286" s="88"/>
      <c r="B286" s="88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79"/>
      <c r="AC286" s="79"/>
      <c r="AD286" s="79"/>
      <c r="AE286" s="79"/>
      <c r="AF286" s="79"/>
      <c r="AG286" s="79"/>
      <c r="AH286" s="79"/>
      <c r="AI286" s="79"/>
      <c r="AJ286" s="79"/>
      <c r="AK286" s="79"/>
      <c r="AL286" s="79"/>
      <c r="AM286" s="79"/>
      <c r="AN286" s="79"/>
      <c r="AO286" s="79"/>
      <c r="AP286" s="79"/>
      <c r="AQ286" s="79"/>
      <c r="AR286" s="79"/>
      <c r="AS286" s="79"/>
      <c r="AT286" s="79"/>
      <c r="AU286" s="79"/>
      <c r="AV286" s="79"/>
      <c r="AW286" s="79"/>
      <c r="AX286" s="79"/>
      <c r="AY286" s="79"/>
    </row>
    <row r="287" spans="1:51" x14ac:dyDescent="0.55000000000000004">
      <c r="A287" s="88"/>
      <c r="B287" s="88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  <c r="AF287" s="79"/>
      <c r="AG287" s="79"/>
      <c r="AH287" s="79"/>
      <c r="AI287" s="79"/>
      <c r="AJ287" s="79"/>
      <c r="AK287" s="79"/>
      <c r="AL287" s="79"/>
      <c r="AM287" s="79"/>
      <c r="AN287" s="79"/>
      <c r="AO287" s="79"/>
      <c r="AP287" s="79"/>
      <c r="AQ287" s="79"/>
      <c r="AR287" s="79"/>
      <c r="AS287" s="79"/>
      <c r="AT287" s="79"/>
      <c r="AU287" s="79"/>
      <c r="AV287" s="79"/>
      <c r="AW287" s="79"/>
      <c r="AX287" s="79"/>
      <c r="AY287" s="79"/>
    </row>
    <row r="288" spans="1:51" x14ac:dyDescent="0.55000000000000004">
      <c r="A288" s="88"/>
      <c r="B288" s="88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  <c r="AI288" s="79"/>
      <c r="AJ288" s="79"/>
      <c r="AK288" s="79"/>
      <c r="AL288" s="79"/>
      <c r="AM288" s="79"/>
      <c r="AN288" s="79"/>
      <c r="AO288" s="79"/>
      <c r="AP288" s="79"/>
      <c r="AQ288" s="79"/>
      <c r="AR288" s="79"/>
      <c r="AS288" s="79"/>
      <c r="AT288" s="79"/>
      <c r="AU288" s="79"/>
      <c r="AV288" s="79"/>
      <c r="AW288" s="79"/>
      <c r="AX288" s="79"/>
      <c r="AY288" s="79"/>
    </row>
    <row r="289" spans="1:51" x14ac:dyDescent="0.55000000000000004">
      <c r="A289" s="88"/>
      <c r="B289" s="88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  <c r="AI289" s="79"/>
      <c r="AJ289" s="79"/>
      <c r="AK289" s="79"/>
      <c r="AL289" s="79"/>
      <c r="AM289" s="79"/>
      <c r="AN289" s="79"/>
      <c r="AO289" s="79"/>
      <c r="AP289" s="79"/>
      <c r="AQ289" s="79"/>
      <c r="AR289" s="79"/>
      <c r="AS289" s="79"/>
      <c r="AT289" s="79"/>
      <c r="AU289" s="79"/>
      <c r="AV289" s="79"/>
      <c r="AW289" s="79"/>
      <c r="AX289" s="79"/>
      <c r="AY289" s="79"/>
    </row>
    <row r="290" spans="1:51" x14ac:dyDescent="0.55000000000000004">
      <c r="A290" s="88"/>
      <c r="B290" s="88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  <c r="AI290" s="79"/>
      <c r="AJ290" s="79"/>
      <c r="AK290" s="79"/>
      <c r="AL290" s="79"/>
      <c r="AM290" s="79"/>
      <c r="AN290" s="79"/>
      <c r="AO290" s="79"/>
      <c r="AP290" s="79"/>
      <c r="AQ290" s="79"/>
      <c r="AR290" s="79"/>
      <c r="AS290" s="79"/>
      <c r="AT290" s="79"/>
      <c r="AU290" s="79"/>
      <c r="AV290" s="79"/>
      <c r="AW290" s="79"/>
      <c r="AX290" s="79"/>
      <c r="AY290" s="79"/>
    </row>
    <row r="291" spans="1:51" x14ac:dyDescent="0.55000000000000004">
      <c r="A291" s="88"/>
      <c r="B291" s="88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79"/>
      <c r="AH291" s="79"/>
      <c r="AI291" s="79"/>
      <c r="AJ291" s="79"/>
      <c r="AK291" s="79"/>
      <c r="AL291" s="79"/>
      <c r="AM291" s="79"/>
      <c r="AN291" s="79"/>
      <c r="AO291" s="79"/>
      <c r="AP291" s="79"/>
      <c r="AQ291" s="79"/>
      <c r="AR291" s="79"/>
      <c r="AS291" s="79"/>
      <c r="AT291" s="79"/>
      <c r="AU291" s="79"/>
      <c r="AV291" s="79"/>
      <c r="AW291" s="79"/>
      <c r="AX291" s="79"/>
      <c r="AY291" s="79"/>
    </row>
    <row r="292" spans="1:51" x14ac:dyDescent="0.55000000000000004">
      <c r="A292" s="88"/>
      <c r="B292" s="88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  <c r="AF292" s="79"/>
      <c r="AG292" s="79"/>
      <c r="AH292" s="79"/>
      <c r="AI292" s="79"/>
      <c r="AJ292" s="79"/>
      <c r="AK292" s="79"/>
      <c r="AL292" s="79"/>
      <c r="AM292" s="79"/>
      <c r="AN292" s="79"/>
      <c r="AO292" s="79"/>
      <c r="AP292" s="79"/>
      <c r="AQ292" s="79"/>
      <c r="AR292" s="79"/>
      <c r="AS292" s="79"/>
      <c r="AT292" s="79"/>
      <c r="AU292" s="79"/>
      <c r="AV292" s="79"/>
      <c r="AW292" s="79"/>
      <c r="AX292" s="79"/>
      <c r="AY292" s="79"/>
    </row>
    <row r="293" spans="1:51" x14ac:dyDescent="0.55000000000000004">
      <c r="A293" s="88"/>
      <c r="B293" s="88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  <c r="AF293" s="79"/>
      <c r="AG293" s="79"/>
      <c r="AH293" s="79"/>
      <c r="AI293" s="79"/>
      <c r="AJ293" s="79"/>
      <c r="AK293" s="79"/>
      <c r="AL293" s="79"/>
      <c r="AM293" s="79"/>
      <c r="AN293" s="79"/>
      <c r="AO293" s="79"/>
      <c r="AP293" s="79"/>
      <c r="AQ293" s="79"/>
      <c r="AR293" s="79"/>
      <c r="AS293" s="79"/>
      <c r="AT293" s="79"/>
      <c r="AU293" s="79"/>
      <c r="AV293" s="79"/>
      <c r="AW293" s="79"/>
      <c r="AX293" s="79"/>
      <c r="AY293" s="79"/>
    </row>
    <row r="294" spans="1:51" x14ac:dyDescent="0.55000000000000004">
      <c r="A294" s="88"/>
      <c r="B294" s="88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  <c r="AF294" s="79"/>
      <c r="AG294" s="79"/>
      <c r="AH294" s="79"/>
      <c r="AI294" s="79"/>
      <c r="AJ294" s="79"/>
      <c r="AK294" s="79"/>
      <c r="AL294" s="79"/>
      <c r="AM294" s="79"/>
      <c r="AN294" s="79"/>
      <c r="AO294" s="79"/>
      <c r="AP294" s="79"/>
      <c r="AQ294" s="79"/>
      <c r="AR294" s="79"/>
      <c r="AS294" s="79"/>
      <c r="AT294" s="79"/>
      <c r="AU294" s="79"/>
      <c r="AV294" s="79"/>
      <c r="AW294" s="79"/>
      <c r="AX294" s="79"/>
      <c r="AY294" s="79"/>
    </row>
    <row r="295" spans="1:51" x14ac:dyDescent="0.55000000000000004">
      <c r="A295" s="88"/>
      <c r="B295" s="88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  <c r="AG295" s="79"/>
      <c r="AH295" s="79"/>
      <c r="AI295" s="79"/>
      <c r="AJ295" s="79"/>
      <c r="AK295" s="79"/>
      <c r="AL295" s="79"/>
      <c r="AM295" s="79"/>
      <c r="AN295" s="79"/>
      <c r="AO295" s="79"/>
      <c r="AP295" s="79"/>
      <c r="AQ295" s="79"/>
      <c r="AR295" s="79"/>
      <c r="AS295" s="79"/>
      <c r="AT295" s="79"/>
      <c r="AU295" s="79"/>
      <c r="AV295" s="79"/>
      <c r="AW295" s="79"/>
      <c r="AX295" s="79"/>
      <c r="AY295" s="79"/>
    </row>
    <row r="296" spans="1:51" x14ac:dyDescent="0.55000000000000004">
      <c r="A296" s="88"/>
      <c r="B296" s="88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  <c r="AF296" s="79"/>
      <c r="AG296" s="79"/>
      <c r="AH296" s="79"/>
      <c r="AI296" s="79"/>
      <c r="AJ296" s="79"/>
      <c r="AK296" s="79"/>
      <c r="AL296" s="79"/>
      <c r="AM296" s="79"/>
      <c r="AN296" s="79"/>
      <c r="AO296" s="79"/>
      <c r="AP296" s="79"/>
      <c r="AQ296" s="79"/>
      <c r="AR296" s="79"/>
      <c r="AS296" s="79"/>
      <c r="AT296" s="79"/>
      <c r="AU296" s="79"/>
      <c r="AV296" s="79"/>
      <c r="AW296" s="79"/>
      <c r="AX296" s="79"/>
      <c r="AY296" s="79"/>
    </row>
    <row r="297" spans="1:51" x14ac:dyDescent="0.55000000000000004">
      <c r="A297" s="88"/>
      <c r="B297" s="88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  <c r="AI297" s="79"/>
      <c r="AJ297" s="79"/>
      <c r="AK297" s="79"/>
      <c r="AL297" s="79"/>
      <c r="AM297" s="79"/>
      <c r="AN297" s="79"/>
      <c r="AO297" s="79"/>
      <c r="AP297" s="79"/>
      <c r="AQ297" s="79"/>
      <c r="AR297" s="79"/>
      <c r="AS297" s="79"/>
      <c r="AT297" s="79"/>
      <c r="AU297" s="79"/>
      <c r="AV297" s="79"/>
      <c r="AW297" s="79"/>
      <c r="AX297" s="79"/>
      <c r="AY297" s="79"/>
    </row>
    <row r="298" spans="1:51" x14ac:dyDescent="0.55000000000000004">
      <c r="A298" s="88"/>
      <c r="B298" s="88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  <c r="AI298" s="79"/>
      <c r="AJ298" s="79"/>
      <c r="AK298" s="79"/>
      <c r="AL298" s="79"/>
      <c r="AM298" s="79"/>
      <c r="AN298" s="79"/>
      <c r="AO298" s="79"/>
      <c r="AP298" s="79"/>
      <c r="AQ298" s="79"/>
      <c r="AR298" s="79"/>
      <c r="AS298" s="79"/>
      <c r="AT298" s="79"/>
      <c r="AU298" s="79"/>
      <c r="AV298" s="79"/>
      <c r="AW298" s="79"/>
      <c r="AX298" s="79"/>
      <c r="AY298" s="79"/>
    </row>
    <row r="299" spans="1:51" x14ac:dyDescent="0.55000000000000004">
      <c r="A299" s="88"/>
      <c r="B299" s="88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 s="79"/>
      <c r="AF299" s="79"/>
      <c r="AG299" s="79"/>
      <c r="AH299" s="79"/>
      <c r="AI299" s="79"/>
      <c r="AJ299" s="79"/>
      <c r="AK299" s="79"/>
      <c r="AL299" s="79"/>
      <c r="AM299" s="79"/>
      <c r="AN299" s="79"/>
      <c r="AO299" s="79"/>
      <c r="AP299" s="79"/>
      <c r="AQ299" s="79"/>
      <c r="AR299" s="79"/>
      <c r="AS299" s="79"/>
      <c r="AT299" s="79"/>
      <c r="AU299" s="79"/>
      <c r="AV299" s="79"/>
      <c r="AW299" s="79"/>
      <c r="AX299" s="79"/>
      <c r="AY299" s="79"/>
    </row>
    <row r="300" spans="1:51" x14ac:dyDescent="0.55000000000000004">
      <c r="A300" s="88"/>
      <c r="B300" s="88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  <c r="AF300" s="79"/>
      <c r="AG300" s="79"/>
      <c r="AH300" s="79"/>
      <c r="AI300" s="79"/>
      <c r="AJ300" s="79"/>
      <c r="AK300" s="79"/>
      <c r="AL300" s="79"/>
      <c r="AM300" s="79"/>
      <c r="AN300" s="79"/>
      <c r="AO300" s="79"/>
      <c r="AP300" s="79"/>
      <c r="AQ300" s="79"/>
      <c r="AR300" s="79"/>
      <c r="AS300" s="79"/>
      <c r="AT300" s="79"/>
      <c r="AU300" s="79"/>
      <c r="AV300" s="79"/>
      <c r="AW300" s="79"/>
      <c r="AX300" s="79"/>
      <c r="AY300" s="79"/>
    </row>
    <row r="301" spans="1:51" x14ac:dyDescent="0.55000000000000004">
      <c r="A301" s="88"/>
      <c r="B301" s="88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79"/>
      <c r="AH301" s="79"/>
      <c r="AI301" s="79"/>
      <c r="AJ301" s="79"/>
      <c r="AK301" s="79"/>
      <c r="AL301" s="79"/>
      <c r="AM301" s="79"/>
      <c r="AN301" s="79"/>
      <c r="AO301" s="79"/>
      <c r="AP301" s="79"/>
      <c r="AQ301" s="79"/>
      <c r="AR301" s="79"/>
      <c r="AS301" s="79"/>
      <c r="AT301" s="79"/>
      <c r="AU301" s="79"/>
      <c r="AV301" s="79"/>
      <c r="AW301" s="79"/>
      <c r="AX301" s="79"/>
      <c r="AY301" s="79"/>
    </row>
    <row r="302" spans="1:51" x14ac:dyDescent="0.55000000000000004">
      <c r="A302" s="88"/>
      <c r="B302" s="88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  <c r="AF302" s="79"/>
      <c r="AG302" s="79"/>
      <c r="AH302" s="79"/>
      <c r="AI302" s="79"/>
      <c r="AJ302" s="79"/>
      <c r="AK302" s="79"/>
      <c r="AL302" s="79"/>
      <c r="AM302" s="79"/>
      <c r="AN302" s="79"/>
      <c r="AO302" s="79"/>
      <c r="AP302" s="79"/>
      <c r="AQ302" s="79"/>
      <c r="AR302" s="79"/>
      <c r="AS302" s="79"/>
      <c r="AT302" s="79"/>
      <c r="AU302" s="79"/>
      <c r="AV302" s="79"/>
      <c r="AW302" s="79"/>
      <c r="AX302" s="79"/>
      <c r="AY302" s="79"/>
    </row>
    <row r="303" spans="1:51" x14ac:dyDescent="0.55000000000000004">
      <c r="A303" s="88"/>
      <c r="B303" s="88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79"/>
      <c r="AH303" s="79"/>
      <c r="AI303" s="79"/>
      <c r="AJ303" s="79"/>
      <c r="AK303" s="79"/>
      <c r="AL303" s="79"/>
      <c r="AM303" s="79"/>
      <c r="AN303" s="79"/>
      <c r="AO303" s="79"/>
      <c r="AP303" s="79"/>
      <c r="AQ303" s="79"/>
      <c r="AR303" s="79"/>
      <c r="AS303" s="79"/>
      <c r="AT303" s="79"/>
      <c r="AU303" s="79"/>
      <c r="AV303" s="79"/>
      <c r="AW303" s="79"/>
      <c r="AX303" s="79"/>
      <c r="AY303" s="79"/>
    </row>
    <row r="304" spans="1:51" x14ac:dyDescent="0.55000000000000004">
      <c r="A304" s="88"/>
      <c r="B304" s="88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  <c r="AB304" s="79"/>
      <c r="AC304" s="79"/>
      <c r="AD304" s="79"/>
      <c r="AE304" s="79"/>
      <c r="AF304" s="79"/>
      <c r="AG304" s="79"/>
      <c r="AH304" s="79"/>
      <c r="AI304" s="79"/>
      <c r="AJ304" s="79"/>
      <c r="AK304" s="79"/>
      <c r="AL304" s="79"/>
      <c r="AM304" s="79"/>
      <c r="AN304" s="79"/>
      <c r="AO304" s="79"/>
      <c r="AP304" s="79"/>
      <c r="AQ304" s="79"/>
      <c r="AR304" s="79"/>
      <c r="AS304" s="79"/>
      <c r="AT304" s="79"/>
      <c r="AU304" s="79"/>
      <c r="AV304" s="79"/>
      <c r="AW304" s="79"/>
      <c r="AX304" s="79"/>
      <c r="AY304" s="79"/>
    </row>
    <row r="305" spans="1:51" x14ac:dyDescent="0.55000000000000004">
      <c r="A305" s="88"/>
      <c r="B305" s="88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  <c r="AF305" s="79"/>
      <c r="AG305" s="79"/>
      <c r="AH305" s="79"/>
      <c r="AI305" s="79"/>
      <c r="AJ305" s="79"/>
      <c r="AK305" s="79"/>
      <c r="AL305" s="79"/>
      <c r="AM305" s="79"/>
      <c r="AN305" s="79"/>
      <c r="AO305" s="79"/>
      <c r="AP305" s="79"/>
      <c r="AQ305" s="79"/>
      <c r="AR305" s="79"/>
      <c r="AS305" s="79"/>
      <c r="AT305" s="79"/>
      <c r="AU305" s="79"/>
      <c r="AV305" s="79"/>
      <c r="AW305" s="79"/>
      <c r="AX305" s="79"/>
      <c r="AY305" s="79"/>
    </row>
    <row r="306" spans="1:51" x14ac:dyDescent="0.55000000000000004">
      <c r="A306" s="88"/>
      <c r="B306" s="88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79"/>
      <c r="AB306" s="79"/>
      <c r="AC306" s="79"/>
      <c r="AD306" s="79"/>
      <c r="AE306" s="79"/>
      <c r="AF306" s="79"/>
      <c r="AG306" s="79"/>
      <c r="AH306" s="79"/>
      <c r="AI306" s="79"/>
      <c r="AJ306" s="79"/>
      <c r="AK306" s="79"/>
      <c r="AL306" s="79"/>
      <c r="AM306" s="79"/>
      <c r="AN306" s="79"/>
      <c r="AO306" s="79"/>
      <c r="AP306" s="79"/>
      <c r="AQ306" s="79"/>
      <c r="AR306" s="79"/>
      <c r="AS306" s="79"/>
      <c r="AT306" s="79"/>
      <c r="AU306" s="79"/>
      <c r="AV306" s="79"/>
      <c r="AW306" s="79"/>
      <c r="AX306" s="79"/>
      <c r="AY306" s="79"/>
    </row>
    <row r="307" spans="1:51" x14ac:dyDescent="0.55000000000000004">
      <c r="A307" s="88"/>
      <c r="B307" s="88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  <c r="AF307" s="79"/>
      <c r="AG307" s="79"/>
      <c r="AH307" s="79"/>
      <c r="AI307" s="79"/>
      <c r="AJ307" s="79"/>
      <c r="AK307" s="79"/>
      <c r="AL307" s="79"/>
      <c r="AM307" s="79"/>
      <c r="AN307" s="79"/>
      <c r="AO307" s="79"/>
      <c r="AP307" s="79"/>
      <c r="AQ307" s="79"/>
      <c r="AR307" s="79"/>
      <c r="AS307" s="79"/>
      <c r="AT307" s="79"/>
      <c r="AU307" s="79"/>
      <c r="AV307" s="79"/>
      <c r="AW307" s="79"/>
      <c r="AX307" s="79"/>
      <c r="AY307" s="79"/>
    </row>
    <row r="308" spans="1:51" x14ac:dyDescent="0.55000000000000004">
      <c r="A308" s="88"/>
      <c r="B308" s="88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79"/>
      <c r="AB308" s="79"/>
      <c r="AC308" s="79"/>
      <c r="AD308" s="79"/>
      <c r="AE308" s="79"/>
      <c r="AF308" s="79"/>
      <c r="AG308" s="79"/>
      <c r="AH308" s="79"/>
      <c r="AI308" s="79"/>
      <c r="AJ308" s="79"/>
      <c r="AK308" s="79"/>
      <c r="AL308" s="79"/>
      <c r="AM308" s="79"/>
      <c r="AN308" s="79"/>
      <c r="AO308" s="79"/>
      <c r="AP308" s="79"/>
      <c r="AQ308" s="79"/>
      <c r="AR308" s="79"/>
      <c r="AS308" s="79"/>
      <c r="AT308" s="79"/>
      <c r="AU308" s="79"/>
      <c r="AV308" s="79"/>
      <c r="AW308" s="79"/>
      <c r="AX308" s="79"/>
      <c r="AY308" s="79"/>
    </row>
    <row r="309" spans="1:51" x14ac:dyDescent="0.55000000000000004">
      <c r="A309" s="88"/>
      <c r="B309" s="88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  <c r="AF309" s="79"/>
      <c r="AG309" s="79"/>
      <c r="AH309" s="79"/>
      <c r="AI309" s="79"/>
      <c r="AJ309" s="79"/>
      <c r="AK309" s="79"/>
      <c r="AL309" s="79"/>
      <c r="AM309" s="79"/>
      <c r="AN309" s="79"/>
      <c r="AO309" s="79"/>
      <c r="AP309" s="79"/>
      <c r="AQ309" s="79"/>
      <c r="AR309" s="79"/>
      <c r="AS309" s="79"/>
      <c r="AT309" s="79"/>
      <c r="AU309" s="79"/>
      <c r="AV309" s="79"/>
      <c r="AW309" s="79"/>
      <c r="AX309" s="79"/>
      <c r="AY309" s="79"/>
    </row>
    <row r="310" spans="1:51" x14ac:dyDescent="0.55000000000000004">
      <c r="A310" s="88"/>
      <c r="B310" s="88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79"/>
      <c r="AH310" s="79"/>
      <c r="AI310" s="79"/>
      <c r="AJ310" s="79"/>
      <c r="AK310" s="79"/>
      <c r="AL310" s="79"/>
      <c r="AM310" s="79"/>
      <c r="AN310" s="79"/>
      <c r="AO310" s="79"/>
      <c r="AP310" s="79"/>
      <c r="AQ310" s="79"/>
      <c r="AR310" s="79"/>
      <c r="AS310" s="79"/>
      <c r="AT310" s="79"/>
      <c r="AU310" s="79"/>
      <c r="AV310" s="79"/>
      <c r="AW310" s="79"/>
      <c r="AX310" s="79"/>
      <c r="AY310" s="79"/>
    </row>
    <row r="311" spans="1:51" x14ac:dyDescent="0.55000000000000004">
      <c r="A311" s="88"/>
      <c r="B311" s="88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  <c r="AF311" s="79"/>
      <c r="AG311" s="79"/>
      <c r="AH311" s="79"/>
      <c r="AI311" s="79"/>
      <c r="AJ311" s="79"/>
      <c r="AK311" s="79"/>
      <c r="AL311" s="79"/>
      <c r="AM311" s="79"/>
      <c r="AN311" s="79"/>
      <c r="AO311" s="79"/>
      <c r="AP311" s="79"/>
      <c r="AQ311" s="79"/>
      <c r="AR311" s="79"/>
      <c r="AS311" s="79"/>
      <c r="AT311" s="79"/>
      <c r="AU311" s="79"/>
      <c r="AV311" s="79"/>
      <c r="AW311" s="79"/>
      <c r="AX311" s="79"/>
      <c r="AY311" s="79"/>
    </row>
    <row r="312" spans="1:51" x14ac:dyDescent="0.55000000000000004">
      <c r="A312" s="88"/>
      <c r="B312" s="88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79"/>
      <c r="AH312" s="79"/>
      <c r="AI312" s="79"/>
      <c r="AJ312" s="79"/>
      <c r="AK312" s="79"/>
      <c r="AL312" s="79"/>
      <c r="AM312" s="79"/>
      <c r="AN312" s="79"/>
      <c r="AO312" s="79"/>
      <c r="AP312" s="79"/>
      <c r="AQ312" s="79"/>
      <c r="AR312" s="79"/>
      <c r="AS312" s="79"/>
      <c r="AT312" s="79"/>
      <c r="AU312" s="79"/>
      <c r="AV312" s="79"/>
      <c r="AW312" s="79"/>
      <c r="AX312" s="79"/>
      <c r="AY312" s="79"/>
    </row>
    <row r="313" spans="1:51" x14ac:dyDescent="0.55000000000000004">
      <c r="A313" s="88"/>
      <c r="B313" s="88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  <c r="AF313" s="79"/>
      <c r="AG313" s="79"/>
      <c r="AH313" s="79"/>
      <c r="AI313" s="79"/>
      <c r="AJ313" s="79"/>
      <c r="AK313" s="79"/>
      <c r="AL313" s="79"/>
      <c r="AM313" s="79"/>
      <c r="AN313" s="79"/>
      <c r="AO313" s="79"/>
      <c r="AP313" s="79"/>
      <c r="AQ313" s="79"/>
      <c r="AR313" s="79"/>
      <c r="AS313" s="79"/>
      <c r="AT313" s="79"/>
      <c r="AU313" s="79"/>
      <c r="AV313" s="79"/>
      <c r="AW313" s="79"/>
      <c r="AX313" s="79"/>
      <c r="AY313" s="79"/>
    </row>
    <row r="314" spans="1:51" x14ac:dyDescent="0.55000000000000004">
      <c r="A314" s="88"/>
      <c r="B314" s="88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79"/>
      <c r="AF314" s="79"/>
      <c r="AG314" s="79"/>
      <c r="AH314" s="79"/>
      <c r="AI314" s="79"/>
      <c r="AJ314" s="79"/>
      <c r="AK314" s="79"/>
      <c r="AL314" s="79"/>
      <c r="AM314" s="79"/>
      <c r="AN314" s="79"/>
      <c r="AO314" s="79"/>
      <c r="AP314" s="79"/>
      <c r="AQ314" s="79"/>
      <c r="AR314" s="79"/>
      <c r="AS314" s="79"/>
      <c r="AT314" s="79"/>
      <c r="AU314" s="79"/>
      <c r="AV314" s="79"/>
      <c r="AW314" s="79"/>
      <c r="AX314" s="79"/>
      <c r="AY314" s="79"/>
    </row>
    <row r="315" spans="1:51" x14ac:dyDescent="0.55000000000000004">
      <c r="A315" s="88"/>
      <c r="B315" s="88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  <c r="AF315" s="79"/>
      <c r="AG315" s="79"/>
      <c r="AH315" s="79"/>
      <c r="AI315" s="79"/>
      <c r="AJ315" s="79"/>
      <c r="AK315" s="79"/>
      <c r="AL315" s="79"/>
      <c r="AM315" s="79"/>
      <c r="AN315" s="79"/>
      <c r="AO315" s="79"/>
      <c r="AP315" s="79"/>
      <c r="AQ315" s="79"/>
      <c r="AR315" s="79"/>
      <c r="AS315" s="79"/>
      <c r="AT315" s="79"/>
      <c r="AU315" s="79"/>
      <c r="AV315" s="79"/>
      <c r="AW315" s="79"/>
      <c r="AX315" s="79"/>
      <c r="AY315" s="79"/>
    </row>
    <row r="316" spans="1:51" x14ac:dyDescent="0.55000000000000004">
      <c r="A316" s="88"/>
      <c r="B316" s="88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  <c r="AB316" s="79"/>
      <c r="AC316" s="79"/>
      <c r="AD316" s="79"/>
      <c r="AE316" s="79"/>
      <c r="AF316" s="79"/>
      <c r="AG316" s="79"/>
      <c r="AH316" s="79"/>
      <c r="AI316" s="79"/>
      <c r="AJ316" s="79"/>
      <c r="AK316" s="79"/>
      <c r="AL316" s="79"/>
      <c r="AM316" s="79"/>
      <c r="AN316" s="79"/>
      <c r="AO316" s="79"/>
      <c r="AP316" s="79"/>
      <c r="AQ316" s="79"/>
      <c r="AR316" s="79"/>
      <c r="AS316" s="79"/>
      <c r="AT316" s="79"/>
      <c r="AU316" s="79"/>
      <c r="AV316" s="79"/>
      <c r="AW316" s="79"/>
      <c r="AX316" s="79"/>
      <c r="AY316" s="79"/>
    </row>
    <row r="317" spans="1:51" x14ac:dyDescent="0.55000000000000004">
      <c r="A317" s="88"/>
      <c r="B317" s="88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79"/>
      <c r="AB317" s="79"/>
      <c r="AC317" s="79"/>
      <c r="AD317" s="79"/>
      <c r="AE317" s="79"/>
      <c r="AF317" s="79"/>
      <c r="AG317" s="79"/>
      <c r="AH317" s="79"/>
      <c r="AI317" s="79"/>
      <c r="AJ317" s="79"/>
      <c r="AK317" s="79"/>
      <c r="AL317" s="79"/>
      <c r="AM317" s="79"/>
      <c r="AN317" s="79"/>
      <c r="AO317" s="79"/>
      <c r="AP317" s="79"/>
      <c r="AQ317" s="79"/>
      <c r="AR317" s="79"/>
      <c r="AS317" s="79"/>
      <c r="AT317" s="79"/>
      <c r="AU317" s="79"/>
      <c r="AV317" s="79"/>
      <c r="AW317" s="79"/>
      <c r="AX317" s="79"/>
      <c r="AY317" s="79"/>
    </row>
    <row r="318" spans="1:51" x14ac:dyDescent="0.55000000000000004">
      <c r="A318" s="88"/>
      <c r="B318" s="88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  <c r="AB318" s="79"/>
      <c r="AC318" s="79"/>
      <c r="AD318" s="79"/>
      <c r="AE318" s="79"/>
      <c r="AF318" s="79"/>
      <c r="AG318" s="79"/>
      <c r="AH318" s="79"/>
      <c r="AI318" s="79"/>
      <c r="AJ318" s="79"/>
      <c r="AK318" s="79"/>
      <c r="AL318" s="79"/>
      <c r="AM318" s="79"/>
      <c r="AN318" s="79"/>
      <c r="AO318" s="79"/>
      <c r="AP318" s="79"/>
      <c r="AQ318" s="79"/>
      <c r="AR318" s="79"/>
      <c r="AS318" s="79"/>
      <c r="AT318" s="79"/>
      <c r="AU318" s="79"/>
      <c r="AV318" s="79"/>
      <c r="AW318" s="79"/>
      <c r="AX318" s="79"/>
      <c r="AY318" s="79"/>
    </row>
    <row r="319" spans="1:51" x14ac:dyDescent="0.55000000000000004">
      <c r="A319" s="88"/>
      <c r="B319" s="88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  <c r="AF319" s="79"/>
      <c r="AG319" s="79"/>
      <c r="AH319" s="79"/>
      <c r="AI319" s="79"/>
      <c r="AJ319" s="79"/>
      <c r="AK319" s="79"/>
      <c r="AL319" s="79"/>
      <c r="AM319" s="79"/>
      <c r="AN319" s="79"/>
      <c r="AO319" s="79"/>
      <c r="AP319" s="79"/>
      <c r="AQ319" s="79"/>
      <c r="AR319" s="79"/>
      <c r="AS319" s="79"/>
      <c r="AT319" s="79"/>
      <c r="AU319" s="79"/>
      <c r="AV319" s="79"/>
      <c r="AW319" s="79"/>
      <c r="AX319" s="79"/>
      <c r="AY319" s="79"/>
    </row>
    <row r="320" spans="1:51" x14ac:dyDescent="0.55000000000000004">
      <c r="A320" s="88"/>
      <c r="B320" s="88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  <c r="AA320" s="79"/>
      <c r="AB320" s="79"/>
      <c r="AC320" s="79"/>
      <c r="AD320" s="79"/>
      <c r="AE320" s="79"/>
      <c r="AF320" s="79"/>
      <c r="AG320" s="79"/>
      <c r="AH320" s="79"/>
      <c r="AI320" s="79"/>
      <c r="AJ320" s="79"/>
      <c r="AK320" s="79"/>
      <c r="AL320" s="79"/>
      <c r="AM320" s="79"/>
      <c r="AN320" s="79"/>
      <c r="AO320" s="79"/>
      <c r="AP320" s="79"/>
      <c r="AQ320" s="79"/>
      <c r="AR320" s="79"/>
      <c r="AS320" s="79"/>
      <c r="AT320" s="79"/>
      <c r="AU320" s="79"/>
      <c r="AV320" s="79"/>
      <c r="AW320" s="79"/>
      <c r="AX320" s="79"/>
      <c r="AY320" s="79"/>
    </row>
    <row r="321" spans="1:51" x14ac:dyDescent="0.55000000000000004">
      <c r="A321" s="88"/>
      <c r="B321" s="88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  <c r="AF321" s="79"/>
      <c r="AG321" s="79"/>
      <c r="AH321" s="79"/>
      <c r="AI321" s="79"/>
      <c r="AJ321" s="79"/>
      <c r="AK321" s="79"/>
      <c r="AL321" s="79"/>
      <c r="AM321" s="79"/>
      <c r="AN321" s="79"/>
      <c r="AO321" s="79"/>
      <c r="AP321" s="79"/>
      <c r="AQ321" s="79"/>
      <c r="AR321" s="79"/>
      <c r="AS321" s="79"/>
      <c r="AT321" s="79"/>
      <c r="AU321" s="79"/>
      <c r="AV321" s="79"/>
      <c r="AW321" s="79"/>
      <c r="AX321" s="79"/>
      <c r="AY321" s="79"/>
    </row>
    <row r="322" spans="1:51" x14ac:dyDescent="0.55000000000000004">
      <c r="A322" s="88"/>
      <c r="B322" s="88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  <c r="AA322" s="79"/>
      <c r="AB322" s="79"/>
      <c r="AC322" s="79"/>
      <c r="AD322" s="79"/>
      <c r="AE322" s="79"/>
      <c r="AF322" s="79"/>
      <c r="AG322" s="79"/>
      <c r="AH322" s="79"/>
      <c r="AI322" s="79"/>
      <c r="AJ322" s="79"/>
      <c r="AK322" s="79"/>
      <c r="AL322" s="79"/>
      <c r="AM322" s="79"/>
      <c r="AN322" s="79"/>
      <c r="AO322" s="79"/>
      <c r="AP322" s="79"/>
      <c r="AQ322" s="79"/>
      <c r="AR322" s="79"/>
      <c r="AS322" s="79"/>
      <c r="AT322" s="79"/>
      <c r="AU322" s="79"/>
      <c r="AV322" s="79"/>
      <c r="AW322" s="79"/>
      <c r="AX322" s="79"/>
      <c r="AY322" s="79"/>
    </row>
    <row r="323" spans="1:51" x14ac:dyDescent="0.55000000000000004">
      <c r="A323" s="88"/>
      <c r="B323" s="88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  <c r="AE323" s="79"/>
      <c r="AF323" s="79"/>
      <c r="AG323" s="79"/>
      <c r="AH323" s="79"/>
      <c r="AI323" s="79"/>
      <c r="AJ323" s="79"/>
      <c r="AK323" s="79"/>
      <c r="AL323" s="79"/>
      <c r="AM323" s="79"/>
      <c r="AN323" s="79"/>
      <c r="AO323" s="79"/>
      <c r="AP323" s="79"/>
      <c r="AQ323" s="79"/>
      <c r="AR323" s="79"/>
      <c r="AS323" s="79"/>
      <c r="AT323" s="79"/>
      <c r="AU323" s="79"/>
      <c r="AV323" s="79"/>
      <c r="AW323" s="79"/>
      <c r="AX323" s="79"/>
      <c r="AY323" s="79"/>
    </row>
    <row r="324" spans="1:51" x14ac:dyDescent="0.55000000000000004">
      <c r="A324" s="88"/>
      <c r="B324" s="88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  <c r="AF324" s="79"/>
      <c r="AG324" s="79"/>
      <c r="AH324" s="79"/>
      <c r="AI324" s="79"/>
      <c r="AJ324" s="79"/>
      <c r="AK324" s="79"/>
      <c r="AL324" s="79"/>
      <c r="AM324" s="79"/>
      <c r="AN324" s="79"/>
      <c r="AO324" s="79"/>
      <c r="AP324" s="79"/>
      <c r="AQ324" s="79"/>
      <c r="AR324" s="79"/>
      <c r="AS324" s="79"/>
      <c r="AT324" s="79"/>
      <c r="AU324" s="79"/>
      <c r="AV324" s="79"/>
      <c r="AW324" s="79"/>
      <c r="AX324" s="79"/>
      <c r="AY324" s="79"/>
    </row>
    <row r="325" spans="1:51" x14ac:dyDescent="0.55000000000000004">
      <c r="A325" s="88"/>
      <c r="B325" s="88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  <c r="AF325" s="79"/>
      <c r="AG325" s="79"/>
      <c r="AH325" s="79"/>
      <c r="AI325" s="79"/>
      <c r="AJ325" s="79"/>
      <c r="AK325" s="79"/>
      <c r="AL325" s="79"/>
      <c r="AM325" s="79"/>
      <c r="AN325" s="79"/>
      <c r="AO325" s="79"/>
      <c r="AP325" s="79"/>
      <c r="AQ325" s="79"/>
      <c r="AR325" s="79"/>
      <c r="AS325" s="79"/>
      <c r="AT325" s="79"/>
      <c r="AU325" s="79"/>
      <c r="AV325" s="79"/>
      <c r="AW325" s="79"/>
      <c r="AX325" s="79"/>
      <c r="AY325" s="79"/>
    </row>
    <row r="326" spans="1:51" x14ac:dyDescent="0.55000000000000004">
      <c r="A326" s="88"/>
      <c r="B326" s="88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  <c r="AA326" s="79"/>
      <c r="AB326" s="79"/>
      <c r="AC326" s="79"/>
      <c r="AD326" s="79"/>
      <c r="AE326" s="79"/>
      <c r="AF326" s="79"/>
      <c r="AG326" s="79"/>
      <c r="AH326" s="79"/>
      <c r="AI326" s="79"/>
      <c r="AJ326" s="79"/>
      <c r="AK326" s="79"/>
      <c r="AL326" s="79"/>
      <c r="AM326" s="79"/>
      <c r="AN326" s="79"/>
      <c r="AO326" s="79"/>
      <c r="AP326" s="79"/>
      <c r="AQ326" s="79"/>
      <c r="AR326" s="79"/>
      <c r="AS326" s="79"/>
      <c r="AT326" s="79"/>
      <c r="AU326" s="79"/>
      <c r="AV326" s="79"/>
      <c r="AW326" s="79"/>
      <c r="AX326" s="79"/>
      <c r="AY326" s="79"/>
    </row>
    <row r="327" spans="1:51" x14ac:dyDescent="0.55000000000000004">
      <c r="A327" s="88"/>
      <c r="B327" s="88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79"/>
      <c r="AG327" s="79"/>
      <c r="AH327" s="79"/>
      <c r="AI327" s="79"/>
      <c r="AJ327" s="79"/>
      <c r="AK327" s="79"/>
      <c r="AL327" s="79"/>
      <c r="AM327" s="79"/>
      <c r="AN327" s="79"/>
      <c r="AO327" s="79"/>
      <c r="AP327" s="79"/>
      <c r="AQ327" s="79"/>
      <c r="AR327" s="79"/>
      <c r="AS327" s="79"/>
      <c r="AT327" s="79"/>
      <c r="AU327" s="79"/>
      <c r="AV327" s="79"/>
      <c r="AW327" s="79"/>
      <c r="AX327" s="79"/>
      <c r="AY327" s="79"/>
    </row>
    <row r="328" spans="1:51" x14ac:dyDescent="0.55000000000000004">
      <c r="A328" s="88"/>
      <c r="B328" s="88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  <c r="AF328" s="79"/>
      <c r="AG328" s="79"/>
      <c r="AH328" s="79"/>
      <c r="AI328" s="79"/>
      <c r="AJ328" s="79"/>
      <c r="AK328" s="79"/>
      <c r="AL328" s="79"/>
      <c r="AM328" s="79"/>
      <c r="AN328" s="79"/>
      <c r="AO328" s="79"/>
      <c r="AP328" s="79"/>
      <c r="AQ328" s="79"/>
      <c r="AR328" s="79"/>
      <c r="AS328" s="79"/>
      <c r="AT328" s="79"/>
      <c r="AU328" s="79"/>
      <c r="AV328" s="79"/>
      <c r="AW328" s="79"/>
      <c r="AX328" s="79"/>
      <c r="AY328" s="79"/>
    </row>
    <row r="329" spans="1:51" x14ac:dyDescent="0.55000000000000004">
      <c r="A329" s="88"/>
      <c r="B329" s="88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  <c r="AF329" s="79"/>
      <c r="AG329" s="79"/>
      <c r="AH329" s="79"/>
      <c r="AI329" s="79"/>
      <c r="AJ329" s="79"/>
      <c r="AK329" s="79"/>
      <c r="AL329" s="79"/>
      <c r="AM329" s="79"/>
      <c r="AN329" s="79"/>
      <c r="AO329" s="79"/>
      <c r="AP329" s="79"/>
      <c r="AQ329" s="79"/>
      <c r="AR329" s="79"/>
      <c r="AS329" s="79"/>
      <c r="AT329" s="79"/>
      <c r="AU329" s="79"/>
      <c r="AV329" s="79"/>
      <c r="AW329" s="79"/>
      <c r="AX329" s="79"/>
      <c r="AY329" s="79"/>
    </row>
    <row r="330" spans="1:51" x14ac:dyDescent="0.55000000000000004">
      <c r="A330" s="88"/>
      <c r="B330" s="88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  <c r="AF330" s="79"/>
      <c r="AG330" s="79"/>
      <c r="AH330" s="79"/>
      <c r="AI330" s="79"/>
      <c r="AJ330" s="79"/>
      <c r="AK330" s="79"/>
      <c r="AL330" s="79"/>
      <c r="AM330" s="79"/>
      <c r="AN330" s="79"/>
      <c r="AO330" s="79"/>
      <c r="AP330" s="79"/>
      <c r="AQ330" s="79"/>
      <c r="AR330" s="79"/>
      <c r="AS330" s="79"/>
      <c r="AT330" s="79"/>
      <c r="AU330" s="79"/>
      <c r="AV330" s="79"/>
      <c r="AW330" s="79"/>
      <c r="AX330" s="79"/>
      <c r="AY330" s="79"/>
    </row>
    <row r="331" spans="1:51" x14ac:dyDescent="0.55000000000000004">
      <c r="A331" s="88"/>
      <c r="B331" s="88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  <c r="AF331" s="79"/>
      <c r="AG331" s="79"/>
      <c r="AH331" s="79"/>
      <c r="AI331" s="79"/>
      <c r="AJ331" s="79"/>
      <c r="AK331" s="79"/>
      <c r="AL331" s="79"/>
      <c r="AM331" s="79"/>
      <c r="AN331" s="79"/>
      <c r="AO331" s="79"/>
      <c r="AP331" s="79"/>
      <c r="AQ331" s="79"/>
      <c r="AR331" s="79"/>
      <c r="AS331" s="79"/>
      <c r="AT331" s="79"/>
      <c r="AU331" s="79"/>
      <c r="AV331" s="79"/>
      <c r="AW331" s="79"/>
      <c r="AX331" s="79"/>
      <c r="AY331" s="79"/>
    </row>
    <row r="332" spans="1:51" x14ac:dyDescent="0.55000000000000004">
      <c r="A332" s="88"/>
      <c r="B332" s="88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  <c r="AF332" s="79"/>
      <c r="AG332" s="79"/>
      <c r="AH332" s="79"/>
      <c r="AI332" s="79"/>
      <c r="AJ332" s="79"/>
      <c r="AK332" s="79"/>
      <c r="AL332" s="79"/>
      <c r="AM332" s="79"/>
      <c r="AN332" s="79"/>
      <c r="AO332" s="79"/>
      <c r="AP332" s="79"/>
      <c r="AQ332" s="79"/>
      <c r="AR332" s="79"/>
      <c r="AS332" s="79"/>
      <c r="AT332" s="79"/>
      <c r="AU332" s="79"/>
      <c r="AV332" s="79"/>
      <c r="AW332" s="79"/>
      <c r="AX332" s="79"/>
      <c r="AY332" s="79"/>
    </row>
    <row r="333" spans="1:51" x14ac:dyDescent="0.55000000000000004">
      <c r="A333" s="88"/>
      <c r="B333" s="88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  <c r="AF333" s="79"/>
      <c r="AG333" s="79"/>
      <c r="AH333" s="79"/>
      <c r="AI333" s="79"/>
      <c r="AJ333" s="79"/>
      <c r="AK333" s="79"/>
      <c r="AL333" s="79"/>
      <c r="AM333" s="79"/>
      <c r="AN333" s="79"/>
      <c r="AO333" s="79"/>
      <c r="AP333" s="79"/>
      <c r="AQ333" s="79"/>
      <c r="AR333" s="79"/>
      <c r="AS333" s="79"/>
      <c r="AT333" s="79"/>
      <c r="AU333" s="79"/>
      <c r="AV333" s="79"/>
      <c r="AW333" s="79"/>
      <c r="AX333" s="79"/>
      <c r="AY333" s="79"/>
    </row>
    <row r="334" spans="1:51" x14ac:dyDescent="0.55000000000000004">
      <c r="A334" s="88"/>
      <c r="B334" s="88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  <c r="AF334" s="79"/>
      <c r="AG334" s="79"/>
      <c r="AH334" s="79"/>
      <c r="AI334" s="79"/>
      <c r="AJ334" s="79"/>
      <c r="AK334" s="79"/>
      <c r="AL334" s="79"/>
      <c r="AM334" s="79"/>
      <c r="AN334" s="79"/>
      <c r="AO334" s="79"/>
      <c r="AP334" s="79"/>
      <c r="AQ334" s="79"/>
      <c r="AR334" s="79"/>
      <c r="AS334" s="79"/>
      <c r="AT334" s="79"/>
      <c r="AU334" s="79"/>
      <c r="AV334" s="79"/>
      <c r="AW334" s="79"/>
      <c r="AX334" s="79"/>
      <c r="AY334" s="79"/>
    </row>
    <row r="335" spans="1:51" x14ac:dyDescent="0.55000000000000004">
      <c r="A335" s="88"/>
      <c r="B335" s="88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  <c r="AB335" s="79"/>
      <c r="AC335" s="79"/>
      <c r="AD335" s="79"/>
      <c r="AE335" s="79"/>
      <c r="AF335" s="79"/>
      <c r="AG335" s="79"/>
      <c r="AH335" s="79"/>
      <c r="AI335" s="79"/>
      <c r="AJ335" s="79"/>
      <c r="AK335" s="79"/>
      <c r="AL335" s="79"/>
      <c r="AM335" s="79"/>
      <c r="AN335" s="79"/>
      <c r="AO335" s="79"/>
      <c r="AP335" s="79"/>
      <c r="AQ335" s="79"/>
      <c r="AR335" s="79"/>
      <c r="AS335" s="79"/>
      <c r="AT335" s="79"/>
      <c r="AU335" s="79"/>
      <c r="AV335" s="79"/>
      <c r="AW335" s="79"/>
      <c r="AX335" s="79"/>
      <c r="AY335" s="79"/>
    </row>
    <row r="336" spans="1:51" x14ac:dyDescent="0.55000000000000004">
      <c r="A336" s="88"/>
      <c r="B336" s="88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  <c r="AA336" s="79"/>
      <c r="AB336" s="79"/>
      <c r="AC336" s="79"/>
      <c r="AD336" s="79"/>
      <c r="AE336" s="79"/>
      <c r="AF336" s="79"/>
      <c r="AG336" s="79"/>
      <c r="AH336" s="79"/>
      <c r="AI336" s="79"/>
      <c r="AJ336" s="79"/>
      <c r="AK336" s="79"/>
      <c r="AL336" s="79"/>
      <c r="AM336" s="79"/>
      <c r="AN336" s="79"/>
      <c r="AO336" s="79"/>
      <c r="AP336" s="79"/>
      <c r="AQ336" s="79"/>
      <c r="AR336" s="79"/>
      <c r="AS336" s="79"/>
      <c r="AT336" s="79"/>
      <c r="AU336" s="79"/>
      <c r="AV336" s="79"/>
      <c r="AW336" s="79"/>
      <c r="AX336" s="79"/>
      <c r="AY336" s="79"/>
    </row>
    <row r="337" spans="1:51" x14ac:dyDescent="0.55000000000000004">
      <c r="A337" s="88"/>
      <c r="B337" s="88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  <c r="AA337" s="79"/>
      <c r="AB337" s="79"/>
      <c r="AC337" s="79"/>
      <c r="AD337" s="79"/>
      <c r="AE337" s="79"/>
      <c r="AF337" s="79"/>
      <c r="AG337" s="79"/>
      <c r="AH337" s="79"/>
      <c r="AI337" s="79"/>
      <c r="AJ337" s="79"/>
      <c r="AK337" s="79"/>
      <c r="AL337" s="79"/>
      <c r="AM337" s="79"/>
      <c r="AN337" s="79"/>
      <c r="AO337" s="79"/>
      <c r="AP337" s="79"/>
      <c r="AQ337" s="79"/>
      <c r="AR337" s="79"/>
      <c r="AS337" s="79"/>
      <c r="AT337" s="79"/>
      <c r="AU337" s="79"/>
      <c r="AV337" s="79"/>
      <c r="AW337" s="79"/>
      <c r="AX337" s="79"/>
      <c r="AY337" s="79"/>
    </row>
    <row r="338" spans="1:51" x14ac:dyDescent="0.55000000000000004">
      <c r="A338" s="88"/>
      <c r="B338" s="88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  <c r="AF338" s="79"/>
      <c r="AG338" s="79"/>
      <c r="AH338" s="79"/>
      <c r="AI338" s="79"/>
      <c r="AJ338" s="79"/>
      <c r="AK338" s="79"/>
      <c r="AL338" s="79"/>
      <c r="AM338" s="79"/>
      <c r="AN338" s="79"/>
      <c r="AO338" s="79"/>
      <c r="AP338" s="79"/>
      <c r="AQ338" s="79"/>
      <c r="AR338" s="79"/>
      <c r="AS338" s="79"/>
      <c r="AT338" s="79"/>
      <c r="AU338" s="79"/>
      <c r="AV338" s="79"/>
      <c r="AW338" s="79"/>
      <c r="AX338" s="79"/>
      <c r="AY338" s="79"/>
    </row>
    <row r="339" spans="1:51" x14ac:dyDescent="0.55000000000000004">
      <c r="A339" s="88"/>
      <c r="B339" s="88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  <c r="AA339" s="79"/>
      <c r="AB339" s="79"/>
      <c r="AC339" s="79"/>
      <c r="AD339" s="79"/>
      <c r="AE339" s="79"/>
      <c r="AF339" s="79"/>
      <c r="AG339" s="79"/>
      <c r="AH339" s="79"/>
      <c r="AI339" s="79"/>
      <c r="AJ339" s="79"/>
      <c r="AK339" s="79"/>
      <c r="AL339" s="79"/>
      <c r="AM339" s="79"/>
      <c r="AN339" s="79"/>
      <c r="AO339" s="79"/>
      <c r="AP339" s="79"/>
      <c r="AQ339" s="79"/>
      <c r="AR339" s="79"/>
      <c r="AS339" s="79"/>
      <c r="AT339" s="79"/>
      <c r="AU339" s="79"/>
      <c r="AV339" s="79"/>
      <c r="AW339" s="79"/>
      <c r="AX339" s="79"/>
      <c r="AY339" s="79"/>
    </row>
    <row r="340" spans="1:51" x14ac:dyDescent="0.55000000000000004">
      <c r="A340" s="88"/>
      <c r="B340" s="88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  <c r="AB340" s="79"/>
      <c r="AC340" s="79"/>
      <c r="AD340" s="79"/>
      <c r="AE340" s="79"/>
      <c r="AF340" s="79"/>
      <c r="AG340" s="79"/>
      <c r="AH340" s="79"/>
      <c r="AI340" s="79"/>
      <c r="AJ340" s="79"/>
      <c r="AK340" s="79"/>
      <c r="AL340" s="79"/>
      <c r="AM340" s="79"/>
      <c r="AN340" s="79"/>
      <c r="AO340" s="79"/>
      <c r="AP340" s="79"/>
      <c r="AQ340" s="79"/>
      <c r="AR340" s="79"/>
      <c r="AS340" s="79"/>
      <c r="AT340" s="79"/>
      <c r="AU340" s="79"/>
      <c r="AV340" s="79"/>
      <c r="AW340" s="79"/>
      <c r="AX340" s="79"/>
      <c r="AY340" s="79"/>
    </row>
    <row r="341" spans="1:51" x14ac:dyDescent="0.55000000000000004">
      <c r="A341" s="88"/>
      <c r="B341" s="88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  <c r="AA341" s="79"/>
      <c r="AB341" s="79"/>
      <c r="AC341" s="79"/>
      <c r="AD341" s="79"/>
      <c r="AE341" s="79"/>
      <c r="AF341" s="79"/>
      <c r="AG341" s="79"/>
      <c r="AH341" s="79"/>
      <c r="AI341" s="79"/>
      <c r="AJ341" s="79"/>
      <c r="AK341" s="79"/>
      <c r="AL341" s="79"/>
      <c r="AM341" s="79"/>
      <c r="AN341" s="79"/>
      <c r="AO341" s="79"/>
      <c r="AP341" s="79"/>
      <c r="AQ341" s="79"/>
      <c r="AR341" s="79"/>
      <c r="AS341" s="79"/>
      <c r="AT341" s="79"/>
      <c r="AU341" s="79"/>
      <c r="AV341" s="79"/>
      <c r="AW341" s="79"/>
      <c r="AX341" s="79"/>
      <c r="AY341" s="79"/>
    </row>
    <row r="342" spans="1:51" x14ac:dyDescent="0.55000000000000004">
      <c r="A342" s="88"/>
      <c r="B342" s="88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  <c r="AA342" s="79"/>
      <c r="AB342" s="79"/>
      <c r="AC342" s="79"/>
      <c r="AD342" s="79"/>
      <c r="AE342" s="79"/>
      <c r="AF342" s="79"/>
      <c r="AG342" s="79"/>
      <c r="AH342" s="79"/>
      <c r="AI342" s="79"/>
      <c r="AJ342" s="79"/>
      <c r="AK342" s="79"/>
      <c r="AL342" s="79"/>
      <c r="AM342" s="79"/>
      <c r="AN342" s="79"/>
      <c r="AO342" s="79"/>
      <c r="AP342" s="79"/>
      <c r="AQ342" s="79"/>
      <c r="AR342" s="79"/>
      <c r="AS342" s="79"/>
      <c r="AT342" s="79"/>
      <c r="AU342" s="79"/>
      <c r="AV342" s="79"/>
      <c r="AW342" s="79"/>
      <c r="AX342" s="79"/>
      <c r="AY342" s="79"/>
    </row>
    <row r="343" spans="1:51" x14ac:dyDescent="0.55000000000000004">
      <c r="A343" s="88"/>
      <c r="B343" s="88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  <c r="AF343" s="79"/>
      <c r="AG343" s="79"/>
      <c r="AH343" s="79"/>
      <c r="AI343" s="79"/>
      <c r="AJ343" s="79"/>
      <c r="AK343" s="79"/>
      <c r="AL343" s="79"/>
      <c r="AM343" s="79"/>
      <c r="AN343" s="79"/>
      <c r="AO343" s="79"/>
      <c r="AP343" s="79"/>
      <c r="AQ343" s="79"/>
      <c r="AR343" s="79"/>
      <c r="AS343" s="79"/>
      <c r="AT343" s="79"/>
      <c r="AU343" s="79"/>
      <c r="AV343" s="79"/>
      <c r="AW343" s="79"/>
      <c r="AX343" s="79"/>
      <c r="AY343" s="79"/>
    </row>
    <row r="344" spans="1:51" x14ac:dyDescent="0.55000000000000004">
      <c r="A344" s="88"/>
      <c r="B344" s="88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  <c r="AA344" s="79"/>
      <c r="AB344" s="79"/>
      <c r="AC344" s="79"/>
      <c r="AD344" s="79"/>
      <c r="AE344" s="79"/>
      <c r="AF344" s="79"/>
      <c r="AG344" s="79"/>
      <c r="AH344" s="79"/>
      <c r="AI344" s="79"/>
      <c r="AJ344" s="79"/>
      <c r="AK344" s="79"/>
      <c r="AL344" s="79"/>
      <c r="AM344" s="79"/>
      <c r="AN344" s="79"/>
      <c r="AO344" s="79"/>
      <c r="AP344" s="79"/>
      <c r="AQ344" s="79"/>
      <c r="AR344" s="79"/>
      <c r="AS344" s="79"/>
      <c r="AT344" s="79"/>
      <c r="AU344" s="79"/>
      <c r="AV344" s="79"/>
      <c r="AW344" s="79"/>
      <c r="AX344" s="79"/>
      <c r="AY344" s="79"/>
    </row>
    <row r="345" spans="1:51" x14ac:dyDescent="0.55000000000000004">
      <c r="A345" s="88"/>
      <c r="B345" s="88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  <c r="AF345" s="79"/>
      <c r="AG345" s="79"/>
      <c r="AH345" s="79"/>
      <c r="AI345" s="79"/>
      <c r="AJ345" s="79"/>
      <c r="AK345" s="79"/>
      <c r="AL345" s="79"/>
      <c r="AM345" s="79"/>
      <c r="AN345" s="79"/>
      <c r="AO345" s="79"/>
      <c r="AP345" s="79"/>
      <c r="AQ345" s="79"/>
      <c r="AR345" s="79"/>
      <c r="AS345" s="79"/>
      <c r="AT345" s="79"/>
      <c r="AU345" s="79"/>
      <c r="AV345" s="79"/>
      <c r="AW345" s="79"/>
      <c r="AX345" s="79"/>
      <c r="AY345" s="79"/>
    </row>
    <row r="346" spans="1:51" x14ac:dyDescent="0.55000000000000004">
      <c r="A346" s="88"/>
      <c r="B346" s="88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  <c r="AA346" s="79"/>
      <c r="AB346" s="79"/>
      <c r="AC346" s="79"/>
      <c r="AD346" s="79"/>
      <c r="AE346" s="79"/>
      <c r="AF346" s="79"/>
      <c r="AG346" s="79"/>
      <c r="AH346" s="79"/>
      <c r="AI346" s="79"/>
      <c r="AJ346" s="79"/>
      <c r="AK346" s="79"/>
      <c r="AL346" s="79"/>
      <c r="AM346" s="79"/>
      <c r="AN346" s="79"/>
      <c r="AO346" s="79"/>
      <c r="AP346" s="79"/>
      <c r="AQ346" s="79"/>
      <c r="AR346" s="79"/>
      <c r="AS346" s="79"/>
      <c r="AT346" s="79"/>
      <c r="AU346" s="79"/>
      <c r="AV346" s="79"/>
      <c r="AW346" s="79"/>
      <c r="AX346" s="79"/>
      <c r="AY346" s="79"/>
    </row>
    <row r="347" spans="1:51" x14ac:dyDescent="0.55000000000000004">
      <c r="A347" s="88"/>
      <c r="B347" s="88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  <c r="AB347" s="79"/>
      <c r="AC347" s="79"/>
      <c r="AD347" s="79"/>
      <c r="AE347" s="79"/>
      <c r="AF347" s="79"/>
      <c r="AG347" s="79"/>
      <c r="AH347" s="79"/>
      <c r="AI347" s="79"/>
      <c r="AJ347" s="79"/>
      <c r="AK347" s="79"/>
      <c r="AL347" s="79"/>
      <c r="AM347" s="79"/>
      <c r="AN347" s="79"/>
      <c r="AO347" s="79"/>
      <c r="AP347" s="79"/>
      <c r="AQ347" s="79"/>
      <c r="AR347" s="79"/>
      <c r="AS347" s="79"/>
      <c r="AT347" s="79"/>
      <c r="AU347" s="79"/>
      <c r="AV347" s="79"/>
      <c r="AW347" s="79"/>
      <c r="AX347" s="79"/>
      <c r="AY347" s="79"/>
    </row>
    <row r="348" spans="1:51" x14ac:dyDescent="0.55000000000000004">
      <c r="A348" s="88"/>
      <c r="B348" s="88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  <c r="AE348" s="79"/>
      <c r="AF348" s="79"/>
      <c r="AG348" s="79"/>
      <c r="AH348" s="79"/>
      <c r="AI348" s="79"/>
      <c r="AJ348" s="79"/>
      <c r="AK348" s="79"/>
      <c r="AL348" s="79"/>
      <c r="AM348" s="79"/>
      <c r="AN348" s="79"/>
      <c r="AO348" s="79"/>
      <c r="AP348" s="79"/>
      <c r="AQ348" s="79"/>
      <c r="AR348" s="79"/>
      <c r="AS348" s="79"/>
      <c r="AT348" s="79"/>
      <c r="AU348" s="79"/>
      <c r="AV348" s="79"/>
      <c r="AW348" s="79"/>
      <c r="AX348" s="79"/>
      <c r="AY348" s="79"/>
    </row>
    <row r="349" spans="1:51" x14ac:dyDescent="0.55000000000000004">
      <c r="A349" s="88"/>
      <c r="B349" s="88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  <c r="AF349" s="79"/>
      <c r="AG349" s="79"/>
      <c r="AH349" s="79"/>
      <c r="AI349" s="79"/>
      <c r="AJ349" s="79"/>
      <c r="AK349" s="79"/>
      <c r="AL349" s="79"/>
      <c r="AM349" s="79"/>
      <c r="AN349" s="79"/>
      <c r="AO349" s="79"/>
      <c r="AP349" s="79"/>
      <c r="AQ349" s="79"/>
      <c r="AR349" s="79"/>
      <c r="AS349" s="79"/>
      <c r="AT349" s="79"/>
      <c r="AU349" s="79"/>
      <c r="AV349" s="79"/>
      <c r="AW349" s="79"/>
      <c r="AX349" s="79"/>
      <c r="AY349" s="79"/>
    </row>
    <row r="350" spans="1:51" x14ac:dyDescent="0.55000000000000004">
      <c r="A350" s="88"/>
      <c r="B350" s="88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  <c r="AC350" s="79"/>
      <c r="AD350" s="79"/>
      <c r="AE350" s="79"/>
      <c r="AF350" s="79"/>
      <c r="AG350" s="79"/>
      <c r="AH350" s="79"/>
      <c r="AI350" s="79"/>
      <c r="AJ350" s="79"/>
      <c r="AK350" s="79"/>
      <c r="AL350" s="79"/>
      <c r="AM350" s="79"/>
      <c r="AN350" s="79"/>
      <c r="AO350" s="79"/>
      <c r="AP350" s="79"/>
      <c r="AQ350" s="79"/>
      <c r="AR350" s="79"/>
      <c r="AS350" s="79"/>
      <c r="AT350" s="79"/>
      <c r="AU350" s="79"/>
      <c r="AV350" s="79"/>
      <c r="AW350" s="79"/>
      <c r="AX350" s="79"/>
      <c r="AY350" s="79"/>
    </row>
    <row r="351" spans="1:51" x14ac:dyDescent="0.55000000000000004">
      <c r="A351" s="88"/>
      <c r="B351" s="88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  <c r="AE351" s="79"/>
      <c r="AF351" s="79"/>
      <c r="AG351" s="79"/>
      <c r="AH351" s="79"/>
      <c r="AI351" s="79"/>
      <c r="AJ351" s="79"/>
      <c r="AK351" s="79"/>
      <c r="AL351" s="79"/>
      <c r="AM351" s="79"/>
      <c r="AN351" s="79"/>
      <c r="AO351" s="79"/>
      <c r="AP351" s="79"/>
      <c r="AQ351" s="79"/>
      <c r="AR351" s="79"/>
      <c r="AS351" s="79"/>
      <c r="AT351" s="79"/>
      <c r="AU351" s="79"/>
      <c r="AV351" s="79"/>
      <c r="AW351" s="79"/>
      <c r="AX351" s="79"/>
      <c r="AY351" s="79"/>
    </row>
    <row r="352" spans="1:51" x14ac:dyDescent="0.55000000000000004">
      <c r="A352" s="88"/>
      <c r="B352" s="88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  <c r="AA352" s="79"/>
      <c r="AB352" s="79"/>
      <c r="AC352" s="79"/>
      <c r="AD352" s="79"/>
      <c r="AE352" s="79"/>
      <c r="AF352" s="79"/>
      <c r="AG352" s="79"/>
      <c r="AH352" s="79"/>
      <c r="AI352" s="79"/>
      <c r="AJ352" s="79"/>
      <c r="AK352" s="79"/>
      <c r="AL352" s="79"/>
      <c r="AM352" s="79"/>
      <c r="AN352" s="79"/>
      <c r="AO352" s="79"/>
      <c r="AP352" s="79"/>
      <c r="AQ352" s="79"/>
      <c r="AR352" s="79"/>
      <c r="AS352" s="79"/>
      <c r="AT352" s="79"/>
      <c r="AU352" s="79"/>
      <c r="AV352" s="79"/>
      <c r="AW352" s="79"/>
      <c r="AX352" s="79"/>
      <c r="AY352" s="79"/>
    </row>
    <row r="353" spans="1:51" x14ac:dyDescent="0.55000000000000004">
      <c r="A353" s="88"/>
      <c r="B353" s="88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79"/>
      <c r="AM353" s="79"/>
      <c r="AN353" s="79"/>
      <c r="AO353" s="79"/>
      <c r="AP353" s="79"/>
      <c r="AQ353" s="79"/>
      <c r="AR353" s="79"/>
      <c r="AS353" s="79"/>
      <c r="AT353" s="79"/>
      <c r="AU353" s="79"/>
      <c r="AV353" s="79"/>
      <c r="AW353" s="79"/>
      <c r="AX353" s="79"/>
      <c r="AY353" s="79"/>
    </row>
    <row r="354" spans="1:51" x14ac:dyDescent="0.55000000000000004">
      <c r="A354" s="88"/>
      <c r="B354" s="88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  <c r="AQ354" s="79"/>
      <c r="AR354" s="79"/>
      <c r="AS354" s="79"/>
      <c r="AT354" s="79"/>
      <c r="AU354" s="79"/>
      <c r="AV354" s="79"/>
      <c r="AW354" s="79"/>
      <c r="AX354" s="79"/>
      <c r="AY354" s="79"/>
    </row>
    <row r="355" spans="1:51" x14ac:dyDescent="0.55000000000000004">
      <c r="A355" s="88"/>
      <c r="B355" s="88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  <c r="AA355" s="79"/>
      <c r="AB355" s="79"/>
      <c r="AC355" s="79"/>
      <c r="AD355" s="79"/>
      <c r="AE355" s="79"/>
      <c r="AF355" s="79"/>
      <c r="AG355" s="79"/>
      <c r="AH355" s="79"/>
      <c r="AI355" s="79"/>
      <c r="AJ355" s="79"/>
      <c r="AK355" s="79"/>
      <c r="AL355" s="79"/>
      <c r="AM355" s="79"/>
      <c r="AN355" s="79"/>
      <c r="AO355" s="79"/>
      <c r="AP355" s="79"/>
      <c r="AQ355" s="79"/>
      <c r="AR355" s="79"/>
      <c r="AS355" s="79"/>
      <c r="AT355" s="79"/>
      <c r="AU355" s="79"/>
      <c r="AV355" s="79"/>
      <c r="AW355" s="79"/>
      <c r="AX355" s="79"/>
      <c r="AY355" s="79"/>
    </row>
    <row r="356" spans="1:51" x14ac:dyDescent="0.55000000000000004">
      <c r="A356" s="88"/>
      <c r="B356" s="88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  <c r="AI356" s="79"/>
      <c r="AJ356" s="79"/>
      <c r="AK356" s="79"/>
      <c r="AL356" s="79"/>
      <c r="AM356" s="79"/>
      <c r="AN356" s="79"/>
      <c r="AO356" s="79"/>
      <c r="AP356" s="79"/>
      <c r="AQ356" s="79"/>
      <c r="AR356" s="79"/>
      <c r="AS356" s="79"/>
      <c r="AT356" s="79"/>
      <c r="AU356" s="79"/>
      <c r="AV356" s="79"/>
      <c r="AW356" s="79"/>
      <c r="AX356" s="79"/>
      <c r="AY356" s="79"/>
    </row>
    <row r="357" spans="1:51" x14ac:dyDescent="0.55000000000000004">
      <c r="A357" s="88"/>
      <c r="B357" s="88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  <c r="AR357" s="79"/>
      <c r="AS357" s="79"/>
      <c r="AT357" s="79"/>
      <c r="AU357" s="79"/>
      <c r="AV357" s="79"/>
      <c r="AW357" s="79"/>
      <c r="AX357" s="79"/>
      <c r="AY357" s="79"/>
    </row>
    <row r="358" spans="1:51" x14ac:dyDescent="0.55000000000000004">
      <c r="A358" s="88"/>
      <c r="B358" s="88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79"/>
      <c r="AI358" s="79"/>
      <c r="AJ358" s="79"/>
      <c r="AK358" s="79"/>
      <c r="AL358" s="79"/>
      <c r="AM358" s="79"/>
      <c r="AN358" s="79"/>
      <c r="AO358" s="79"/>
      <c r="AP358" s="79"/>
      <c r="AQ358" s="79"/>
      <c r="AR358" s="79"/>
      <c r="AS358" s="79"/>
      <c r="AT358" s="79"/>
      <c r="AU358" s="79"/>
      <c r="AV358" s="79"/>
      <c r="AW358" s="79"/>
      <c r="AX358" s="79"/>
      <c r="AY358" s="79"/>
    </row>
    <row r="359" spans="1:51" x14ac:dyDescent="0.55000000000000004">
      <c r="A359" s="88"/>
      <c r="B359" s="88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  <c r="AA359" s="79"/>
      <c r="AB359" s="79"/>
      <c r="AC359" s="79"/>
      <c r="AD359" s="79"/>
      <c r="AE359" s="79"/>
      <c r="AF359" s="79"/>
      <c r="AG359" s="79"/>
      <c r="AH359" s="79"/>
      <c r="AI359" s="79"/>
      <c r="AJ359" s="79"/>
      <c r="AK359" s="79"/>
      <c r="AL359" s="79"/>
      <c r="AM359" s="79"/>
      <c r="AN359" s="79"/>
      <c r="AO359" s="79"/>
      <c r="AP359" s="79"/>
      <c r="AQ359" s="79"/>
      <c r="AR359" s="79"/>
      <c r="AS359" s="79"/>
      <c r="AT359" s="79"/>
      <c r="AU359" s="79"/>
      <c r="AV359" s="79"/>
      <c r="AW359" s="79"/>
      <c r="AX359" s="79"/>
      <c r="AY359" s="79"/>
    </row>
    <row r="360" spans="1:51" x14ac:dyDescent="0.55000000000000004">
      <c r="A360" s="88"/>
      <c r="B360" s="88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  <c r="AA360" s="79"/>
      <c r="AB360" s="79"/>
      <c r="AC360" s="79"/>
      <c r="AD360" s="79"/>
      <c r="AE360" s="79"/>
      <c r="AF360" s="79"/>
      <c r="AG360" s="79"/>
      <c r="AH360" s="79"/>
      <c r="AI360" s="79"/>
      <c r="AJ360" s="79"/>
      <c r="AK360" s="79"/>
      <c r="AL360" s="79"/>
      <c r="AM360" s="79"/>
      <c r="AN360" s="79"/>
      <c r="AO360" s="79"/>
      <c r="AP360" s="79"/>
      <c r="AQ360" s="79"/>
      <c r="AR360" s="79"/>
      <c r="AS360" s="79"/>
      <c r="AT360" s="79"/>
      <c r="AU360" s="79"/>
      <c r="AV360" s="79"/>
      <c r="AW360" s="79"/>
      <c r="AX360" s="79"/>
      <c r="AY360" s="79"/>
    </row>
    <row r="361" spans="1:51" x14ac:dyDescent="0.55000000000000004">
      <c r="A361" s="88"/>
      <c r="B361" s="88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  <c r="AA361" s="79"/>
      <c r="AB361" s="79"/>
      <c r="AC361" s="79"/>
      <c r="AD361" s="79"/>
      <c r="AE361" s="79"/>
      <c r="AF361" s="79"/>
      <c r="AG361" s="79"/>
      <c r="AH361" s="79"/>
      <c r="AI361" s="79"/>
      <c r="AJ361" s="79"/>
      <c r="AK361" s="79"/>
      <c r="AL361" s="79"/>
      <c r="AM361" s="79"/>
      <c r="AN361" s="79"/>
      <c r="AO361" s="79"/>
      <c r="AP361" s="79"/>
      <c r="AQ361" s="79"/>
      <c r="AR361" s="79"/>
      <c r="AS361" s="79"/>
      <c r="AT361" s="79"/>
      <c r="AU361" s="79"/>
      <c r="AV361" s="79"/>
      <c r="AW361" s="79"/>
      <c r="AX361" s="79"/>
      <c r="AY361" s="79"/>
    </row>
    <row r="362" spans="1:51" x14ac:dyDescent="0.55000000000000004">
      <c r="A362" s="88"/>
      <c r="B362" s="88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  <c r="AA362" s="79"/>
      <c r="AB362" s="79"/>
      <c r="AC362" s="79"/>
      <c r="AD362" s="79"/>
      <c r="AE362" s="79"/>
      <c r="AF362" s="79"/>
      <c r="AG362" s="79"/>
      <c r="AH362" s="79"/>
      <c r="AI362" s="79"/>
      <c r="AJ362" s="79"/>
      <c r="AK362" s="79"/>
      <c r="AL362" s="79"/>
      <c r="AM362" s="79"/>
      <c r="AN362" s="79"/>
      <c r="AO362" s="79"/>
      <c r="AP362" s="79"/>
      <c r="AQ362" s="79"/>
      <c r="AR362" s="79"/>
      <c r="AS362" s="79"/>
      <c r="AT362" s="79"/>
      <c r="AU362" s="79"/>
      <c r="AV362" s="79"/>
      <c r="AW362" s="79"/>
      <c r="AX362" s="79"/>
      <c r="AY362" s="79"/>
    </row>
    <row r="363" spans="1:51" x14ac:dyDescent="0.55000000000000004">
      <c r="A363" s="88"/>
      <c r="B363" s="88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  <c r="AF363" s="79"/>
      <c r="AG363" s="79"/>
      <c r="AH363" s="79"/>
      <c r="AI363" s="79"/>
      <c r="AJ363" s="79"/>
      <c r="AK363" s="79"/>
      <c r="AL363" s="79"/>
      <c r="AM363" s="79"/>
      <c r="AN363" s="79"/>
      <c r="AO363" s="79"/>
      <c r="AP363" s="79"/>
      <c r="AQ363" s="79"/>
      <c r="AR363" s="79"/>
      <c r="AS363" s="79"/>
      <c r="AT363" s="79"/>
      <c r="AU363" s="79"/>
      <c r="AV363" s="79"/>
      <c r="AW363" s="79"/>
      <c r="AX363" s="79"/>
      <c r="AY363" s="79"/>
    </row>
    <row r="364" spans="1:51" x14ac:dyDescent="0.55000000000000004">
      <c r="A364" s="88"/>
      <c r="B364" s="88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79"/>
      <c r="AF364" s="79"/>
      <c r="AG364" s="79"/>
      <c r="AH364" s="79"/>
      <c r="AI364" s="79"/>
      <c r="AJ364" s="79"/>
      <c r="AK364" s="79"/>
      <c r="AL364" s="79"/>
      <c r="AM364" s="79"/>
      <c r="AN364" s="79"/>
      <c r="AO364" s="79"/>
      <c r="AP364" s="79"/>
      <c r="AQ364" s="79"/>
      <c r="AR364" s="79"/>
      <c r="AS364" s="79"/>
      <c r="AT364" s="79"/>
      <c r="AU364" s="79"/>
      <c r="AV364" s="79"/>
      <c r="AW364" s="79"/>
      <c r="AX364" s="79"/>
      <c r="AY364" s="79"/>
    </row>
    <row r="365" spans="1:51" x14ac:dyDescent="0.55000000000000004">
      <c r="A365" s="88"/>
      <c r="B365" s="88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  <c r="AE365" s="79"/>
      <c r="AF365" s="79"/>
      <c r="AG365" s="79"/>
      <c r="AH365" s="79"/>
      <c r="AI365" s="79"/>
      <c r="AJ365" s="79"/>
      <c r="AK365" s="79"/>
      <c r="AL365" s="79"/>
      <c r="AM365" s="79"/>
      <c r="AN365" s="79"/>
      <c r="AO365" s="79"/>
      <c r="AP365" s="79"/>
      <c r="AQ365" s="79"/>
      <c r="AR365" s="79"/>
      <c r="AS365" s="79"/>
      <c r="AT365" s="79"/>
      <c r="AU365" s="79"/>
      <c r="AV365" s="79"/>
      <c r="AW365" s="79"/>
      <c r="AX365" s="79"/>
      <c r="AY365" s="79"/>
    </row>
    <row r="366" spans="1:51" x14ac:dyDescent="0.55000000000000004">
      <c r="A366" s="88"/>
      <c r="B366" s="88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  <c r="AE366" s="79"/>
      <c r="AF366" s="79"/>
      <c r="AG366" s="79"/>
      <c r="AH366" s="79"/>
      <c r="AI366" s="79"/>
      <c r="AJ366" s="79"/>
      <c r="AK366" s="79"/>
      <c r="AL366" s="79"/>
      <c r="AM366" s="79"/>
      <c r="AN366" s="79"/>
      <c r="AO366" s="79"/>
      <c r="AP366" s="79"/>
      <c r="AQ366" s="79"/>
      <c r="AR366" s="79"/>
      <c r="AS366" s="79"/>
      <c r="AT366" s="79"/>
      <c r="AU366" s="79"/>
      <c r="AV366" s="79"/>
      <c r="AW366" s="79"/>
      <c r="AX366" s="79"/>
      <c r="AY366" s="79"/>
    </row>
    <row r="367" spans="1:51" x14ac:dyDescent="0.55000000000000004">
      <c r="A367" s="88"/>
      <c r="B367" s="88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  <c r="AF367" s="79"/>
      <c r="AG367" s="79"/>
      <c r="AH367" s="79"/>
      <c r="AI367" s="79"/>
      <c r="AJ367" s="79"/>
      <c r="AK367" s="79"/>
      <c r="AL367" s="79"/>
      <c r="AM367" s="79"/>
      <c r="AN367" s="79"/>
      <c r="AO367" s="79"/>
      <c r="AP367" s="79"/>
      <c r="AQ367" s="79"/>
      <c r="AR367" s="79"/>
      <c r="AS367" s="79"/>
      <c r="AT367" s="79"/>
      <c r="AU367" s="79"/>
      <c r="AV367" s="79"/>
      <c r="AW367" s="79"/>
      <c r="AX367" s="79"/>
      <c r="AY367" s="79"/>
    </row>
    <row r="368" spans="1:51" x14ac:dyDescent="0.55000000000000004">
      <c r="A368" s="88"/>
      <c r="B368" s="88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  <c r="AI368" s="79"/>
      <c r="AJ368" s="79"/>
      <c r="AK368" s="79"/>
      <c r="AL368" s="79"/>
      <c r="AM368" s="79"/>
      <c r="AN368" s="79"/>
      <c r="AO368" s="79"/>
      <c r="AP368" s="79"/>
      <c r="AQ368" s="79"/>
      <c r="AR368" s="79"/>
      <c r="AS368" s="79"/>
      <c r="AT368" s="79"/>
      <c r="AU368" s="79"/>
      <c r="AV368" s="79"/>
      <c r="AW368" s="79"/>
      <c r="AX368" s="79"/>
      <c r="AY368" s="79"/>
    </row>
    <row r="369" spans="1:51" x14ac:dyDescent="0.55000000000000004">
      <c r="A369" s="88"/>
      <c r="B369" s="88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  <c r="AA369" s="79"/>
      <c r="AB369" s="79"/>
      <c r="AC369" s="79"/>
      <c r="AD369" s="79"/>
      <c r="AE369" s="79"/>
      <c r="AF369" s="79"/>
      <c r="AG369" s="79"/>
      <c r="AH369" s="79"/>
      <c r="AI369" s="79"/>
      <c r="AJ369" s="79"/>
      <c r="AK369" s="79"/>
      <c r="AL369" s="79"/>
      <c r="AM369" s="79"/>
      <c r="AN369" s="79"/>
      <c r="AO369" s="79"/>
      <c r="AP369" s="79"/>
      <c r="AQ369" s="79"/>
      <c r="AR369" s="79"/>
      <c r="AS369" s="79"/>
      <c r="AT369" s="79"/>
      <c r="AU369" s="79"/>
      <c r="AV369" s="79"/>
      <c r="AW369" s="79"/>
      <c r="AX369" s="79"/>
      <c r="AY369" s="79"/>
    </row>
    <row r="370" spans="1:51" x14ac:dyDescent="0.55000000000000004">
      <c r="A370" s="88"/>
      <c r="B370" s="88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  <c r="AA370" s="79"/>
      <c r="AB370" s="79"/>
      <c r="AC370" s="79"/>
      <c r="AD370" s="79"/>
      <c r="AE370" s="79"/>
      <c r="AF370" s="79"/>
      <c r="AG370" s="79"/>
      <c r="AH370" s="79"/>
      <c r="AI370" s="79"/>
      <c r="AJ370" s="79"/>
      <c r="AK370" s="79"/>
      <c r="AL370" s="79"/>
      <c r="AM370" s="79"/>
      <c r="AN370" s="79"/>
      <c r="AO370" s="79"/>
      <c r="AP370" s="79"/>
      <c r="AQ370" s="79"/>
      <c r="AR370" s="79"/>
      <c r="AS370" s="79"/>
      <c r="AT370" s="79"/>
      <c r="AU370" s="79"/>
      <c r="AV370" s="79"/>
      <c r="AW370" s="79"/>
      <c r="AX370" s="79"/>
      <c r="AY370" s="79"/>
    </row>
    <row r="371" spans="1:51" x14ac:dyDescent="0.55000000000000004">
      <c r="A371" s="88"/>
      <c r="B371" s="88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79"/>
      <c r="AF371" s="79"/>
      <c r="AG371" s="79"/>
      <c r="AH371" s="79"/>
      <c r="AI371" s="79"/>
      <c r="AJ371" s="79"/>
      <c r="AK371" s="79"/>
      <c r="AL371" s="79"/>
      <c r="AM371" s="79"/>
      <c r="AN371" s="79"/>
      <c r="AO371" s="79"/>
      <c r="AP371" s="79"/>
      <c r="AQ371" s="79"/>
      <c r="AR371" s="79"/>
      <c r="AS371" s="79"/>
      <c r="AT371" s="79"/>
      <c r="AU371" s="79"/>
      <c r="AV371" s="79"/>
      <c r="AW371" s="79"/>
      <c r="AX371" s="79"/>
      <c r="AY371" s="79"/>
    </row>
    <row r="372" spans="1:51" x14ac:dyDescent="0.55000000000000004">
      <c r="A372" s="88"/>
      <c r="B372" s="88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  <c r="AE372" s="79"/>
      <c r="AF372" s="79"/>
      <c r="AG372" s="79"/>
      <c r="AH372" s="79"/>
      <c r="AI372" s="79"/>
      <c r="AJ372" s="79"/>
      <c r="AK372" s="79"/>
      <c r="AL372" s="79"/>
      <c r="AM372" s="79"/>
      <c r="AN372" s="79"/>
      <c r="AO372" s="79"/>
      <c r="AP372" s="79"/>
      <c r="AQ372" s="79"/>
      <c r="AR372" s="79"/>
      <c r="AS372" s="79"/>
      <c r="AT372" s="79"/>
      <c r="AU372" s="79"/>
      <c r="AV372" s="79"/>
      <c r="AW372" s="79"/>
      <c r="AX372" s="79"/>
      <c r="AY372" s="79"/>
    </row>
    <row r="373" spans="1:51" x14ac:dyDescent="0.55000000000000004">
      <c r="A373" s="88"/>
      <c r="B373" s="88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  <c r="AA373" s="79"/>
      <c r="AB373" s="79"/>
      <c r="AC373" s="79"/>
      <c r="AD373" s="79"/>
      <c r="AE373" s="79"/>
      <c r="AF373" s="79"/>
      <c r="AG373" s="79"/>
      <c r="AH373" s="79"/>
      <c r="AI373" s="79"/>
      <c r="AJ373" s="79"/>
      <c r="AK373" s="79"/>
      <c r="AL373" s="79"/>
      <c r="AM373" s="79"/>
      <c r="AN373" s="79"/>
      <c r="AO373" s="79"/>
      <c r="AP373" s="79"/>
      <c r="AQ373" s="79"/>
      <c r="AR373" s="79"/>
      <c r="AS373" s="79"/>
      <c r="AT373" s="79"/>
      <c r="AU373" s="79"/>
      <c r="AV373" s="79"/>
      <c r="AW373" s="79"/>
      <c r="AX373" s="79"/>
      <c r="AY373" s="79"/>
    </row>
    <row r="374" spans="1:51" x14ac:dyDescent="0.55000000000000004">
      <c r="A374" s="88"/>
      <c r="B374" s="88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  <c r="AF374" s="79"/>
      <c r="AG374" s="79"/>
      <c r="AH374" s="79"/>
      <c r="AI374" s="79"/>
      <c r="AJ374" s="79"/>
      <c r="AK374" s="79"/>
      <c r="AL374" s="79"/>
      <c r="AM374" s="79"/>
      <c r="AN374" s="79"/>
      <c r="AO374" s="79"/>
      <c r="AP374" s="79"/>
      <c r="AQ374" s="79"/>
      <c r="AR374" s="79"/>
      <c r="AS374" s="79"/>
      <c r="AT374" s="79"/>
      <c r="AU374" s="79"/>
      <c r="AV374" s="79"/>
      <c r="AW374" s="79"/>
      <c r="AX374" s="79"/>
      <c r="AY374" s="79"/>
    </row>
    <row r="375" spans="1:51" x14ac:dyDescent="0.55000000000000004">
      <c r="A375" s="88"/>
      <c r="B375" s="88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  <c r="AB375" s="79"/>
      <c r="AC375" s="79"/>
      <c r="AD375" s="79"/>
      <c r="AE375" s="79"/>
      <c r="AF375" s="79"/>
      <c r="AG375" s="79"/>
      <c r="AH375" s="79"/>
      <c r="AI375" s="79"/>
      <c r="AJ375" s="79"/>
      <c r="AK375" s="79"/>
      <c r="AL375" s="79"/>
      <c r="AM375" s="79"/>
      <c r="AN375" s="79"/>
      <c r="AO375" s="79"/>
      <c r="AP375" s="79"/>
      <c r="AQ375" s="79"/>
      <c r="AR375" s="79"/>
      <c r="AS375" s="79"/>
      <c r="AT375" s="79"/>
      <c r="AU375" s="79"/>
      <c r="AV375" s="79"/>
      <c r="AW375" s="79"/>
      <c r="AX375" s="79"/>
      <c r="AY375" s="79"/>
    </row>
    <row r="376" spans="1:51" x14ac:dyDescent="0.55000000000000004">
      <c r="A376" s="88"/>
      <c r="B376" s="88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79"/>
      <c r="AB376" s="79"/>
      <c r="AC376" s="79"/>
      <c r="AD376" s="79"/>
      <c r="AE376" s="79"/>
      <c r="AF376" s="79"/>
      <c r="AG376" s="79"/>
      <c r="AH376" s="79"/>
      <c r="AI376" s="79"/>
      <c r="AJ376" s="79"/>
      <c r="AK376" s="79"/>
      <c r="AL376" s="79"/>
      <c r="AM376" s="79"/>
      <c r="AN376" s="79"/>
      <c r="AO376" s="79"/>
      <c r="AP376" s="79"/>
      <c r="AQ376" s="79"/>
      <c r="AR376" s="79"/>
      <c r="AS376" s="79"/>
      <c r="AT376" s="79"/>
      <c r="AU376" s="79"/>
      <c r="AV376" s="79"/>
      <c r="AW376" s="79"/>
      <c r="AX376" s="79"/>
      <c r="AY376" s="79"/>
    </row>
    <row r="377" spans="1:51" x14ac:dyDescent="0.55000000000000004">
      <c r="A377" s="88"/>
      <c r="B377" s="88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  <c r="AA377" s="79"/>
      <c r="AB377" s="79"/>
      <c r="AC377" s="79"/>
      <c r="AD377" s="79"/>
      <c r="AE377" s="79"/>
      <c r="AF377" s="79"/>
      <c r="AG377" s="79"/>
      <c r="AH377" s="79"/>
      <c r="AI377" s="79"/>
      <c r="AJ377" s="79"/>
      <c r="AK377" s="79"/>
      <c r="AL377" s="79"/>
      <c r="AM377" s="79"/>
      <c r="AN377" s="79"/>
      <c r="AO377" s="79"/>
      <c r="AP377" s="79"/>
      <c r="AQ377" s="79"/>
      <c r="AR377" s="79"/>
      <c r="AS377" s="79"/>
      <c r="AT377" s="79"/>
      <c r="AU377" s="79"/>
      <c r="AV377" s="79"/>
      <c r="AW377" s="79"/>
      <c r="AX377" s="79"/>
      <c r="AY377" s="79"/>
    </row>
    <row r="378" spans="1:51" x14ac:dyDescent="0.55000000000000004">
      <c r="A378" s="88"/>
      <c r="B378" s="88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  <c r="AA378" s="79"/>
      <c r="AB378" s="79"/>
      <c r="AC378" s="79"/>
      <c r="AD378" s="79"/>
      <c r="AE378" s="79"/>
      <c r="AF378" s="79"/>
      <c r="AG378" s="79"/>
      <c r="AH378" s="79"/>
      <c r="AI378" s="79"/>
      <c r="AJ378" s="79"/>
      <c r="AK378" s="79"/>
      <c r="AL378" s="79"/>
      <c r="AM378" s="79"/>
      <c r="AN378" s="79"/>
      <c r="AO378" s="79"/>
      <c r="AP378" s="79"/>
      <c r="AQ378" s="79"/>
      <c r="AR378" s="79"/>
      <c r="AS378" s="79"/>
      <c r="AT378" s="79"/>
      <c r="AU378" s="79"/>
      <c r="AV378" s="79"/>
      <c r="AW378" s="79"/>
      <c r="AX378" s="79"/>
      <c r="AY378" s="79"/>
    </row>
    <row r="379" spans="1:51" x14ac:dyDescent="0.55000000000000004">
      <c r="A379" s="88"/>
      <c r="B379" s="88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  <c r="AA379" s="79"/>
      <c r="AB379" s="79"/>
      <c r="AC379" s="79"/>
      <c r="AD379" s="79"/>
      <c r="AE379" s="79"/>
      <c r="AF379" s="79"/>
      <c r="AG379" s="79"/>
      <c r="AH379" s="79"/>
      <c r="AI379" s="79"/>
      <c r="AJ379" s="79"/>
      <c r="AK379" s="79"/>
      <c r="AL379" s="79"/>
      <c r="AM379" s="79"/>
      <c r="AN379" s="79"/>
      <c r="AO379" s="79"/>
      <c r="AP379" s="79"/>
      <c r="AQ379" s="79"/>
      <c r="AR379" s="79"/>
      <c r="AS379" s="79"/>
      <c r="AT379" s="79"/>
      <c r="AU379" s="79"/>
      <c r="AV379" s="79"/>
      <c r="AW379" s="79"/>
      <c r="AX379" s="79"/>
      <c r="AY379" s="79"/>
    </row>
    <row r="380" spans="1:51" x14ac:dyDescent="0.55000000000000004">
      <c r="A380" s="88"/>
      <c r="B380" s="88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  <c r="AA380" s="79"/>
      <c r="AB380" s="79"/>
      <c r="AC380" s="79"/>
      <c r="AD380" s="79"/>
      <c r="AE380" s="79"/>
      <c r="AF380" s="79"/>
      <c r="AG380" s="79"/>
      <c r="AH380" s="79"/>
      <c r="AI380" s="79"/>
      <c r="AJ380" s="79"/>
      <c r="AK380" s="79"/>
      <c r="AL380" s="79"/>
      <c r="AM380" s="79"/>
      <c r="AN380" s="79"/>
      <c r="AO380" s="79"/>
      <c r="AP380" s="79"/>
      <c r="AQ380" s="79"/>
      <c r="AR380" s="79"/>
      <c r="AS380" s="79"/>
      <c r="AT380" s="79"/>
      <c r="AU380" s="79"/>
      <c r="AV380" s="79"/>
      <c r="AW380" s="79"/>
      <c r="AX380" s="79"/>
      <c r="AY380" s="79"/>
    </row>
    <row r="381" spans="1:51" x14ac:dyDescent="0.55000000000000004">
      <c r="A381" s="88"/>
      <c r="B381" s="88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  <c r="AA381" s="79"/>
      <c r="AB381" s="79"/>
      <c r="AC381" s="79"/>
      <c r="AD381" s="79"/>
      <c r="AE381" s="79"/>
      <c r="AF381" s="79"/>
      <c r="AG381" s="79"/>
      <c r="AH381" s="79"/>
      <c r="AI381" s="79"/>
      <c r="AJ381" s="79"/>
      <c r="AK381" s="79"/>
      <c r="AL381" s="79"/>
      <c r="AM381" s="79"/>
      <c r="AN381" s="79"/>
      <c r="AO381" s="79"/>
      <c r="AP381" s="79"/>
      <c r="AQ381" s="79"/>
      <c r="AR381" s="79"/>
      <c r="AS381" s="79"/>
      <c r="AT381" s="79"/>
      <c r="AU381" s="79"/>
      <c r="AV381" s="79"/>
      <c r="AW381" s="79"/>
      <c r="AX381" s="79"/>
      <c r="AY381" s="79"/>
    </row>
    <row r="382" spans="1:51" x14ac:dyDescent="0.55000000000000004">
      <c r="A382" s="88"/>
      <c r="B382" s="88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  <c r="AI382" s="79"/>
      <c r="AJ382" s="79"/>
      <c r="AK382" s="79"/>
      <c r="AL382" s="79"/>
      <c r="AM382" s="79"/>
      <c r="AN382" s="79"/>
      <c r="AO382" s="79"/>
      <c r="AP382" s="79"/>
      <c r="AQ382" s="79"/>
      <c r="AR382" s="79"/>
      <c r="AS382" s="79"/>
      <c r="AT382" s="79"/>
      <c r="AU382" s="79"/>
      <c r="AV382" s="79"/>
      <c r="AW382" s="79"/>
      <c r="AX382" s="79"/>
      <c r="AY382" s="79"/>
    </row>
    <row r="383" spans="1:51" x14ac:dyDescent="0.55000000000000004">
      <c r="A383" s="88"/>
      <c r="B383" s="88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  <c r="AF383" s="79"/>
      <c r="AG383" s="79"/>
      <c r="AH383" s="79"/>
      <c r="AI383" s="79"/>
      <c r="AJ383" s="79"/>
      <c r="AK383" s="79"/>
      <c r="AL383" s="79"/>
      <c r="AM383" s="79"/>
      <c r="AN383" s="79"/>
      <c r="AO383" s="79"/>
      <c r="AP383" s="79"/>
      <c r="AQ383" s="79"/>
      <c r="AR383" s="79"/>
      <c r="AS383" s="79"/>
      <c r="AT383" s="79"/>
      <c r="AU383" s="79"/>
      <c r="AV383" s="79"/>
      <c r="AW383" s="79"/>
      <c r="AX383" s="79"/>
      <c r="AY383" s="79"/>
    </row>
    <row r="384" spans="1:51" x14ac:dyDescent="0.55000000000000004">
      <c r="A384" s="88"/>
      <c r="B384" s="88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  <c r="AF384" s="79"/>
      <c r="AG384" s="79"/>
      <c r="AH384" s="79"/>
      <c r="AI384" s="79"/>
      <c r="AJ384" s="79"/>
      <c r="AK384" s="79"/>
      <c r="AL384" s="79"/>
      <c r="AM384" s="79"/>
      <c r="AN384" s="79"/>
      <c r="AO384" s="79"/>
      <c r="AP384" s="79"/>
      <c r="AQ384" s="79"/>
      <c r="AR384" s="79"/>
      <c r="AS384" s="79"/>
      <c r="AT384" s="79"/>
      <c r="AU384" s="79"/>
      <c r="AV384" s="79"/>
      <c r="AW384" s="79"/>
      <c r="AX384" s="79"/>
      <c r="AY384" s="79"/>
    </row>
    <row r="385" spans="1:51" x14ac:dyDescent="0.55000000000000004">
      <c r="A385" s="88"/>
      <c r="B385" s="88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  <c r="AF385" s="79"/>
      <c r="AG385" s="79"/>
      <c r="AH385" s="79"/>
      <c r="AI385" s="79"/>
      <c r="AJ385" s="79"/>
      <c r="AK385" s="79"/>
      <c r="AL385" s="79"/>
      <c r="AM385" s="79"/>
      <c r="AN385" s="79"/>
      <c r="AO385" s="79"/>
      <c r="AP385" s="79"/>
      <c r="AQ385" s="79"/>
      <c r="AR385" s="79"/>
      <c r="AS385" s="79"/>
      <c r="AT385" s="79"/>
      <c r="AU385" s="79"/>
      <c r="AV385" s="79"/>
      <c r="AW385" s="79"/>
      <c r="AX385" s="79"/>
      <c r="AY385" s="79"/>
    </row>
    <row r="386" spans="1:51" x14ac:dyDescent="0.55000000000000004">
      <c r="A386" s="88"/>
      <c r="B386" s="88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79"/>
      <c r="AF386" s="79"/>
      <c r="AG386" s="79"/>
      <c r="AH386" s="79"/>
      <c r="AI386" s="79"/>
      <c r="AJ386" s="79"/>
      <c r="AK386" s="79"/>
      <c r="AL386" s="79"/>
      <c r="AM386" s="79"/>
      <c r="AN386" s="79"/>
      <c r="AO386" s="79"/>
      <c r="AP386" s="79"/>
      <c r="AQ386" s="79"/>
      <c r="AR386" s="79"/>
      <c r="AS386" s="79"/>
      <c r="AT386" s="79"/>
      <c r="AU386" s="79"/>
      <c r="AV386" s="79"/>
      <c r="AW386" s="79"/>
      <c r="AX386" s="79"/>
      <c r="AY386" s="79"/>
    </row>
    <row r="387" spans="1:51" x14ac:dyDescent="0.55000000000000004">
      <c r="A387" s="88"/>
      <c r="B387" s="88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  <c r="AF387" s="79"/>
      <c r="AG387" s="79"/>
      <c r="AH387" s="79"/>
      <c r="AI387" s="79"/>
      <c r="AJ387" s="79"/>
      <c r="AK387" s="79"/>
      <c r="AL387" s="79"/>
      <c r="AM387" s="79"/>
      <c r="AN387" s="79"/>
      <c r="AO387" s="79"/>
      <c r="AP387" s="79"/>
      <c r="AQ387" s="79"/>
      <c r="AR387" s="79"/>
      <c r="AS387" s="79"/>
      <c r="AT387" s="79"/>
      <c r="AU387" s="79"/>
      <c r="AV387" s="79"/>
      <c r="AW387" s="79"/>
      <c r="AX387" s="79"/>
      <c r="AY387" s="79"/>
    </row>
    <row r="388" spans="1:51" x14ac:dyDescent="0.55000000000000004">
      <c r="A388" s="88"/>
      <c r="B388" s="88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  <c r="AA388" s="79"/>
      <c r="AB388" s="79"/>
      <c r="AC388" s="79"/>
      <c r="AD388" s="79"/>
      <c r="AE388" s="79"/>
      <c r="AF388" s="79"/>
      <c r="AG388" s="79"/>
      <c r="AH388" s="79"/>
      <c r="AI388" s="79"/>
      <c r="AJ388" s="79"/>
      <c r="AK388" s="79"/>
      <c r="AL388" s="79"/>
      <c r="AM388" s="79"/>
      <c r="AN388" s="79"/>
      <c r="AO388" s="79"/>
      <c r="AP388" s="79"/>
      <c r="AQ388" s="79"/>
      <c r="AR388" s="79"/>
      <c r="AS388" s="79"/>
      <c r="AT388" s="79"/>
      <c r="AU388" s="79"/>
      <c r="AV388" s="79"/>
      <c r="AW388" s="79"/>
      <c r="AX388" s="79"/>
      <c r="AY388" s="79"/>
    </row>
    <row r="389" spans="1:51" x14ac:dyDescent="0.55000000000000004">
      <c r="A389" s="88"/>
      <c r="B389" s="88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  <c r="AA389" s="79"/>
      <c r="AB389" s="79"/>
      <c r="AC389" s="79"/>
      <c r="AD389" s="79"/>
      <c r="AE389" s="79"/>
      <c r="AF389" s="79"/>
      <c r="AG389" s="79"/>
      <c r="AH389" s="79"/>
      <c r="AI389" s="79"/>
      <c r="AJ389" s="79"/>
      <c r="AK389" s="79"/>
      <c r="AL389" s="79"/>
      <c r="AM389" s="79"/>
      <c r="AN389" s="79"/>
      <c r="AO389" s="79"/>
      <c r="AP389" s="79"/>
      <c r="AQ389" s="79"/>
      <c r="AR389" s="79"/>
      <c r="AS389" s="79"/>
      <c r="AT389" s="79"/>
      <c r="AU389" s="79"/>
      <c r="AV389" s="79"/>
      <c r="AW389" s="79"/>
      <c r="AX389" s="79"/>
      <c r="AY389" s="79"/>
    </row>
    <row r="390" spans="1:51" x14ac:dyDescent="0.55000000000000004">
      <c r="A390" s="88"/>
      <c r="B390" s="88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  <c r="AA390" s="79"/>
      <c r="AB390" s="79"/>
      <c r="AC390" s="79"/>
      <c r="AD390" s="79"/>
      <c r="AE390" s="79"/>
      <c r="AF390" s="79"/>
      <c r="AG390" s="79"/>
      <c r="AH390" s="79"/>
      <c r="AI390" s="79"/>
      <c r="AJ390" s="79"/>
      <c r="AK390" s="79"/>
      <c r="AL390" s="79"/>
      <c r="AM390" s="79"/>
      <c r="AN390" s="79"/>
      <c r="AO390" s="79"/>
      <c r="AP390" s="79"/>
      <c r="AQ390" s="79"/>
      <c r="AR390" s="79"/>
      <c r="AS390" s="79"/>
      <c r="AT390" s="79"/>
      <c r="AU390" s="79"/>
      <c r="AV390" s="79"/>
      <c r="AW390" s="79"/>
      <c r="AX390" s="79"/>
      <c r="AY390" s="79"/>
    </row>
    <row r="391" spans="1:51" x14ac:dyDescent="0.55000000000000004">
      <c r="A391" s="88"/>
      <c r="B391" s="88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  <c r="AF391" s="79"/>
      <c r="AG391" s="79"/>
      <c r="AH391" s="79"/>
      <c r="AI391" s="79"/>
      <c r="AJ391" s="79"/>
      <c r="AK391" s="79"/>
      <c r="AL391" s="79"/>
      <c r="AM391" s="79"/>
      <c r="AN391" s="79"/>
      <c r="AO391" s="79"/>
      <c r="AP391" s="79"/>
      <c r="AQ391" s="79"/>
      <c r="AR391" s="79"/>
      <c r="AS391" s="79"/>
      <c r="AT391" s="79"/>
      <c r="AU391" s="79"/>
      <c r="AV391" s="79"/>
      <c r="AW391" s="79"/>
      <c r="AX391" s="79"/>
      <c r="AY391" s="79"/>
    </row>
    <row r="392" spans="1:51" x14ac:dyDescent="0.55000000000000004">
      <c r="A392" s="88"/>
      <c r="B392" s="88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  <c r="AA392" s="79"/>
      <c r="AB392" s="79"/>
      <c r="AC392" s="79"/>
      <c r="AD392" s="79"/>
      <c r="AE392" s="79"/>
      <c r="AF392" s="79"/>
      <c r="AG392" s="79"/>
      <c r="AH392" s="79"/>
      <c r="AI392" s="79"/>
      <c r="AJ392" s="79"/>
      <c r="AK392" s="79"/>
      <c r="AL392" s="79"/>
      <c r="AM392" s="79"/>
      <c r="AN392" s="79"/>
      <c r="AO392" s="79"/>
      <c r="AP392" s="79"/>
      <c r="AQ392" s="79"/>
      <c r="AR392" s="79"/>
      <c r="AS392" s="79"/>
      <c r="AT392" s="79"/>
      <c r="AU392" s="79"/>
      <c r="AV392" s="79"/>
      <c r="AW392" s="79"/>
      <c r="AX392" s="79"/>
      <c r="AY392" s="79"/>
    </row>
    <row r="393" spans="1:51" x14ac:dyDescent="0.55000000000000004">
      <c r="A393" s="88"/>
      <c r="B393" s="88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  <c r="AF393" s="79"/>
      <c r="AG393" s="79"/>
      <c r="AH393" s="79"/>
      <c r="AI393" s="79"/>
      <c r="AJ393" s="79"/>
      <c r="AK393" s="79"/>
      <c r="AL393" s="79"/>
      <c r="AM393" s="79"/>
      <c r="AN393" s="79"/>
      <c r="AO393" s="79"/>
      <c r="AP393" s="79"/>
      <c r="AQ393" s="79"/>
      <c r="AR393" s="79"/>
      <c r="AS393" s="79"/>
      <c r="AT393" s="79"/>
      <c r="AU393" s="79"/>
      <c r="AV393" s="79"/>
      <c r="AW393" s="79"/>
      <c r="AX393" s="79"/>
      <c r="AY393" s="79"/>
    </row>
  </sheetData>
  <mergeCells count="2">
    <mergeCell ref="A24:B24"/>
    <mergeCell ref="A96:B96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G146"/>
  <sheetViews>
    <sheetView zoomScale="60" zoomScaleNormal="60" workbookViewId="0">
      <pane xSplit="4" ySplit="5" topLeftCell="AA45" activePane="bottomRight" state="frozen"/>
      <selection pane="topRight" activeCell="E1" sqref="E1"/>
      <selection pane="bottomLeft" activeCell="A6" sqref="A6"/>
      <selection pane="bottomRight" activeCell="AA57" sqref="AA57:AG57"/>
    </sheetView>
  </sheetViews>
  <sheetFormatPr baseColWidth="10" defaultColWidth="11.3984375" defaultRowHeight="18" x14ac:dyDescent="0.55000000000000004"/>
  <cols>
    <col min="1" max="1" width="11.3984375" style="80"/>
    <col min="2" max="2" width="11.3984375" style="80" customWidth="1"/>
    <col min="3" max="3" width="60.73046875" style="80" customWidth="1"/>
    <col min="4" max="4" width="11.3984375" style="80" customWidth="1"/>
    <col min="5" max="8" width="16.1328125" style="80" bestFit="1" customWidth="1"/>
    <col min="9" max="23" width="17.59765625" style="80" customWidth="1"/>
    <col min="24" max="24" width="17.59765625" style="80" bestFit="1" customWidth="1"/>
    <col min="25" max="25" width="17.59765625" style="124" bestFit="1" customWidth="1"/>
    <col min="26" max="26" width="18.73046875" style="80" customWidth="1"/>
    <col min="27" max="27" width="18.73046875" style="76" customWidth="1"/>
    <col min="28" max="28" width="17.86328125" style="76" customWidth="1"/>
    <col min="29" max="29" width="15.59765625" style="76" customWidth="1"/>
    <col min="30" max="30" width="16" style="76" customWidth="1"/>
    <col min="31" max="32" width="15.86328125" style="76" customWidth="1"/>
    <col min="33" max="33" width="14.59765625" style="76" customWidth="1"/>
    <col min="34" max="16384" width="11.3984375" style="76"/>
  </cols>
  <sheetData>
    <row r="1" spans="1:33" s="5" customFormat="1" x14ac:dyDescent="0.55000000000000004">
      <c r="A1" s="2" t="s">
        <v>45</v>
      </c>
      <c r="B1" s="2"/>
      <c r="C1" s="2"/>
      <c r="D1" s="41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105"/>
      <c r="AB1" s="105"/>
    </row>
    <row r="2" spans="1:33" s="5" customFormat="1" x14ac:dyDescent="0.55000000000000004">
      <c r="A2" s="2" t="s">
        <v>46</v>
      </c>
      <c r="B2" s="2"/>
      <c r="C2" s="2"/>
      <c r="D2" s="41"/>
      <c r="E2" s="106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1"/>
      <c r="R2" s="21"/>
      <c r="S2" s="21"/>
      <c r="T2" s="21"/>
      <c r="U2" s="105"/>
      <c r="V2" s="105"/>
      <c r="W2" s="105"/>
      <c r="X2" s="105"/>
      <c r="Y2" s="105"/>
      <c r="Z2" s="105"/>
      <c r="AA2" s="105"/>
      <c r="AB2" s="105"/>
    </row>
    <row r="3" spans="1:33" s="5" customFormat="1" x14ac:dyDescent="0.55000000000000004">
      <c r="D3" s="9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Y3" s="102"/>
      <c r="Z3" s="21"/>
    </row>
    <row r="4" spans="1:33" s="133" customFormat="1" ht="20.65" x14ac:dyDescent="0.6">
      <c r="A4" s="158"/>
      <c r="B4" s="158"/>
      <c r="C4" s="158"/>
      <c r="D4" s="329"/>
      <c r="E4" s="137">
        <v>1991</v>
      </c>
      <c r="F4" s="137">
        <v>1992</v>
      </c>
      <c r="G4" s="137">
        <v>1993</v>
      </c>
      <c r="H4" s="137">
        <v>1994</v>
      </c>
      <c r="I4" s="137">
        <v>1995</v>
      </c>
      <c r="J4" s="137">
        <v>1996</v>
      </c>
      <c r="K4" s="137">
        <v>1997</v>
      </c>
      <c r="L4" s="137">
        <v>1998</v>
      </c>
      <c r="M4" s="137">
        <v>1999</v>
      </c>
      <c r="N4" s="137">
        <v>2000</v>
      </c>
      <c r="O4" s="137">
        <v>2001</v>
      </c>
      <c r="P4" s="137">
        <v>2002</v>
      </c>
      <c r="Q4" s="137">
        <v>2003</v>
      </c>
      <c r="R4" s="137">
        <v>2004</v>
      </c>
      <c r="S4" s="137">
        <v>2005</v>
      </c>
      <c r="T4" s="137">
        <v>2006</v>
      </c>
      <c r="U4" s="137">
        <v>2007</v>
      </c>
      <c r="V4" s="137">
        <v>2008</v>
      </c>
      <c r="W4" s="137">
        <v>2009</v>
      </c>
      <c r="X4" s="137">
        <v>2010</v>
      </c>
      <c r="Y4" s="137">
        <v>2011</v>
      </c>
      <c r="Z4" s="137">
        <v>2012</v>
      </c>
      <c r="AA4" s="137">
        <v>2013</v>
      </c>
      <c r="AB4" s="137">
        <v>2014</v>
      </c>
      <c r="AC4" s="137">
        <v>2015</v>
      </c>
      <c r="AD4" s="137">
        <v>2016</v>
      </c>
      <c r="AE4" s="137">
        <v>2017</v>
      </c>
      <c r="AF4" s="137">
        <v>2018</v>
      </c>
      <c r="AG4" s="137">
        <v>2019</v>
      </c>
    </row>
    <row r="5" spans="1:33" s="5" customFormat="1" ht="6.75" customHeight="1" x14ac:dyDescent="0.6">
      <c r="A5" s="14"/>
      <c r="B5" s="14"/>
      <c r="C5" s="14"/>
      <c r="D5" s="6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C5" s="135"/>
    </row>
    <row r="6" spans="1:33" s="19" customFormat="1" x14ac:dyDescent="0.55000000000000004">
      <c r="A6" s="1" t="s">
        <v>47</v>
      </c>
      <c r="B6" s="1"/>
      <c r="C6" s="55"/>
      <c r="D6" s="41" t="s">
        <v>3</v>
      </c>
      <c r="E6" s="17">
        <v>6719499.1337067503</v>
      </c>
      <c r="F6" s="17">
        <v>8079973.1309620775</v>
      </c>
      <c r="G6" s="17">
        <v>9089206.4794407673</v>
      </c>
      <c r="H6" s="17">
        <v>10660385.505657341</v>
      </c>
      <c r="I6" s="17">
        <v>11284724.308031306</v>
      </c>
      <c r="J6" s="17">
        <v>12047407.789435048</v>
      </c>
      <c r="K6" s="17">
        <v>13986958.824070623</v>
      </c>
      <c r="L6" s="17">
        <v>13319461.418856803</v>
      </c>
      <c r="M6" s="17">
        <v>13175758.978866003</v>
      </c>
      <c r="N6" s="17">
        <v>14394878.099992003</v>
      </c>
      <c r="O6" s="17">
        <v>15001790.803447997</v>
      </c>
      <c r="P6" s="17">
        <v>14733165.729346003</v>
      </c>
      <c r="Q6" s="17">
        <v>14102358.70747</v>
      </c>
      <c r="R6" s="17">
        <v>13653791.175557999</v>
      </c>
      <c r="S6" s="17">
        <v>13173832.545640003</v>
      </c>
      <c r="T6" s="17">
        <v>12827377.904710999</v>
      </c>
      <c r="U6" s="17">
        <v>9332041.0983560011</v>
      </c>
      <c r="V6" s="17">
        <v>12574874.212340005</v>
      </c>
      <c r="W6" s="17">
        <v>14914817.853239993</v>
      </c>
      <c r="X6" s="17">
        <v>12362689.784999195</v>
      </c>
      <c r="Y6" s="17">
        <v>20604169.959568806</v>
      </c>
      <c r="Z6" s="17">
        <v>19749319.536005918</v>
      </c>
      <c r="AA6" s="17">
        <v>18592975.811434995</v>
      </c>
      <c r="AB6" s="178">
        <v>20193733.086088002</v>
      </c>
      <c r="AC6" s="178">
        <v>20336734.989879001</v>
      </c>
      <c r="AD6" s="178">
        <v>21032035.468988001</v>
      </c>
      <c r="AE6" s="178">
        <v>18953410.344423998</v>
      </c>
      <c r="AF6" s="178">
        <v>20178583.221607</v>
      </c>
      <c r="AG6" s="178">
        <v>20869169.867456999</v>
      </c>
    </row>
    <row r="7" spans="1:33" s="5" customFormat="1" x14ac:dyDescent="0.55000000000000004">
      <c r="A7" s="21"/>
      <c r="B7" s="359" t="s">
        <v>48</v>
      </c>
      <c r="C7" s="359"/>
      <c r="D7" s="93" t="s">
        <v>3</v>
      </c>
      <c r="E7" s="22">
        <v>4198598.8311339999</v>
      </c>
      <c r="F7" s="22">
        <v>5208803.7194250012</v>
      </c>
      <c r="G7" s="22">
        <v>5927074.1078440007</v>
      </c>
      <c r="H7" s="22">
        <v>7198295.8381530009</v>
      </c>
      <c r="I7" s="22">
        <v>8156697.9802320004</v>
      </c>
      <c r="J7" s="22">
        <v>9372990.7485630009</v>
      </c>
      <c r="K7" s="22">
        <v>10970260.531724997</v>
      </c>
      <c r="L7" s="22">
        <v>10467078.419099003</v>
      </c>
      <c r="M7" s="22">
        <v>11245831.220588002</v>
      </c>
      <c r="N7" s="22">
        <v>12624582.410562003</v>
      </c>
      <c r="O7" s="22">
        <v>13508161.663917998</v>
      </c>
      <c r="P7" s="22">
        <v>13844287.982287003</v>
      </c>
      <c r="Q7" s="94">
        <v>13062437.456355</v>
      </c>
      <c r="R7" s="94">
        <v>12141890.20067</v>
      </c>
      <c r="S7" s="94">
        <v>10327296.387249002</v>
      </c>
      <c r="T7" s="94">
        <v>8601824.0963169988</v>
      </c>
      <c r="U7" s="94">
        <v>7757767.0968870008</v>
      </c>
      <c r="V7" s="94">
        <v>10616949.963920003</v>
      </c>
      <c r="W7" s="94">
        <v>11579171.871274341</v>
      </c>
      <c r="X7" s="94">
        <v>8915697.919948902</v>
      </c>
      <c r="Y7" s="94">
        <v>13186136.12460408</v>
      </c>
      <c r="Z7" s="94">
        <v>12905054.578820001</v>
      </c>
      <c r="AA7" s="94">
        <v>13033022.254175998</v>
      </c>
      <c r="AB7" s="179">
        <v>12908184.9</v>
      </c>
      <c r="AC7" s="179">
        <v>13494385.800000001</v>
      </c>
      <c r="AD7" s="179">
        <v>15114142.300000001</v>
      </c>
      <c r="AE7" s="179">
        <v>14836683.843921</v>
      </c>
      <c r="AF7" s="179">
        <v>13884907.111020001</v>
      </c>
      <c r="AG7" s="179">
        <v>13885795.016175998</v>
      </c>
    </row>
    <row r="8" spans="1:33" s="25" customFormat="1" x14ac:dyDescent="0.55000000000000004">
      <c r="A8" s="21"/>
      <c r="B8" s="21"/>
      <c r="C8" s="21" t="s">
        <v>49</v>
      </c>
      <c r="D8" s="93" t="s">
        <v>3</v>
      </c>
      <c r="E8" s="22">
        <v>129020</v>
      </c>
      <c r="F8" s="22">
        <v>164080</v>
      </c>
      <c r="G8" s="22">
        <v>28010</v>
      </c>
      <c r="H8" s="22">
        <v>64170</v>
      </c>
      <c r="I8" s="22">
        <v>1110</v>
      </c>
      <c r="J8" s="22">
        <v>3460</v>
      </c>
      <c r="K8" s="22">
        <v>411000</v>
      </c>
      <c r="L8" s="22">
        <v>729800</v>
      </c>
      <c r="M8" s="22">
        <v>1727200</v>
      </c>
      <c r="N8" s="22">
        <v>1607500</v>
      </c>
      <c r="O8" s="22">
        <v>2772000</v>
      </c>
      <c r="P8" s="22">
        <v>3356752.2</v>
      </c>
      <c r="Q8" s="22">
        <v>3537029.1</v>
      </c>
      <c r="R8" s="22">
        <v>3554107.7</v>
      </c>
      <c r="S8" s="22">
        <v>3614883</v>
      </c>
      <c r="T8" s="22">
        <v>3595056.1493540001</v>
      </c>
      <c r="U8" s="22">
        <v>2851595.1426670002</v>
      </c>
      <c r="V8" s="22">
        <v>3382353.5330409999</v>
      </c>
      <c r="W8" s="22">
        <v>5543260.84825534</v>
      </c>
      <c r="X8" s="22">
        <v>3995106.7782579004</v>
      </c>
      <c r="Y8" s="22">
        <v>4517959.0557100782</v>
      </c>
      <c r="Z8" s="22">
        <v>3905683.4449709998</v>
      </c>
      <c r="AA8" s="22">
        <v>5005942.4574640002</v>
      </c>
      <c r="AB8" s="112">
        <v>4537104.2</v>
      </c>
      <c r="AC8" s="112">
        <v>5053317.7</v>
      </c>
      <c r="AD8" s="112">
        <v>8243766.7000000002</v>
      </c>
      <c r="AE8" s="112">
        <v>8769975.9068050012</v>
      </c>
      <c r="AF8" s="112">
        <v>9528919.4582030009</v>
      </c>
      <c r="AG8" s="112">
        <v>11564501.546142999</v>
      </c>
    </row>
    <row r="9" spans="1:33" s="25" customFormat="1" x14ac:dyDescent="0.55000000000000004">
      <c r="A9" s="21"/>
      <c r="B9" s="21"/>
      <c r="C9" s="21" t="s">
        <v>50</v>
      </c>
      <c r="D9" s="93" t="s">
        <v>3</v>
      </c>
      <c r="E9" s="22">
        <v>3839853.6</v>
      </c>
      <c r="F9" s="22">
        <v>4844243.5</v>
      </c>
      <c r="G9" s="22">
        <v>5689838.7999999998</v>
      </c>
      <c r="H9" s="22">
        <v>6900439.8000000007</v>
      </c>
      <c r="I9" s="22">
        <v>7879937.5</v>
      </c>
      <c r="J9" s="22">
        <v>9052235</v>
      </c>
      <c r="K9" s="22">
        <v>10226797.4</v>
      </c>
      <c r="L9" s="22">
        <v>8873735.3000000007</v>
      </c>
      <c r="M9" s="22">
        <v>8724335.4000000004</v>
      </c>
      <c r="N9" s="22">
        <v>10615897.800000001</v>
      </c>
      <c r="O9" s="22">
        <v>8106522.7000000002</v>
      </c>
      <c r="P9" s="22">
        <v>6483571.2999999998</v>
      </c>
      <c r="Q9" s="22">
        <v>5744460.0000000009</v>
      </c>
      <c r="R9" s="22">
        <v>5324898.1999999993</v>
      </c>
      <c r="S9" s="22">
        <v>4956615.3999999994</v>
      </c>
      <c r="T9" s="22">
        <v>4574072.5008599991</v>
      </c>
      <c r="U9" s="22">
        <v>4707992.2748419996</v>
      </c>
      <c r="V9" s="22">
        <v>7231720.3464190029</v>
      </c>
      <c r="W9" s="22">
        <v>6035911.0230190009</v>
      </c>
      <c r="X9" s="22">
        <v>4920591.1416910011</v>
      </c>
      <c r="Y9" s="22">
        <v>8668177.0688940007</v>
      </c>
      <c r="Z9" s="22">
        <v>8999371.1338490006</v>
      </c>
      <c r="AA9" s="22">
        <v>8027079.7967119971</v>
      </c>
      <c r="AB9" s="112">
        <v>8371080.7000000002</v>
      </c>
      <c r="AC9" s="112">
        <v>8441068.0999999996</v>
      </c>
      <c r="AD9" s="112">
        <v>6870375.6000000015</v>
      </c>
      <c r="AE9" s="112">
        <v>6066707.9371159999</v>
      </c>
      <c r="AF9" s="112">
        <v>4355987.6528169988</v>
      </c>
      <c r="AG9" s="112">
        <v>2321293.4700329988</v>
      </c>
    </row>
    <row r="10" spans="1:33" s="25" customFormat="1" x14ac:dyDescent="0.55000000000000004">
      <c r="A10" s="21"/>
      <c r="B10" s="21"/>
      <c r="C10" s="5" t="s">
        <v>51</v>
      </c>
      <c r="D10" s="93" t="s">
        <v>3</v>
      </c>
      <c r="E10" s="22">
        <v>335545.1</v>
      </c>
      <c r="F10" s="22">
        <v>298038.3</v>
      </c>
      <c r="G10" s="22">
        <v>323147.8</v>
      </c>
      <c r="H10" s="22">
        <v>297710.40000000002</v>
      </c>
      <c r="I10" s="22">
        <v>304715.90000000002</v>
      </c>
      <c r="J10" s="22">
        <v>322071.2</v>
      </c>
      <c r="K10" s="22">
        <v>324146.59999999998</v>
      </c>
      <c r="L10" s="22">
        <v>922719</v>
      </c>
      <c r="M10" s="22">
        <v>833816.3</v>
      </c>
      <c r="N10" s="22">
        <v>862743.9</v>
      </c>
      <c r="O10" s="22">
        <v>3130941.7</v>
      </c>
      <c r="P10" s="22">
        <v>4243813.3</v>
      </c>
      <c r="Q10" s="22">
        <v>3818890.5</v>
      </c>
      <c r="R10" s="22">
        <v>3209243.9999999995</v>
      </c>
      <c r="S10" s="22">
        <v>1700310.3</v>
      </c>
      <c r="T10" s="22">
        <v>432695.44610299997</v>
      </c>
      <c r="U10" s="22">
        <v>198179.679378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1">
        <v>0</v>
      </c>
      <c r="AB10" s="112">
        <v>0</v>
      </c>
      <c r="AC10" s="112">
        <v>0</v>
      </c>
      <c r="AD10" s="112">
        <v>0</v>
      </c>
      <c r="AE10" s="112">
        <v>0</v>
      </c>
      <c r="AF10" s="112">
        <v>0</v>
      </c>
      <c r="AG10" s="112">
        <v>0</v>
      </c>
    </row>
    <row r="11" spans="1:33" s="25" customFormat="1" x14ac:dyDescent="0.55000000000000004">
      <c r="A11" s="21"/>
      <c r="B11" s="21"/>
      <c r="C11" s="5" t="s">
        <v>52</v>
      </c>
      <c r="D11" s="93"/>
      <c r="E11" s="22">
        <v>-105819.86886600032</v>
      </c>
      <c r="F11" s="22">
        <v>-97558.080574998632</v>
      </c>
      <c r="G11" s="22">
        <v>-113922.49215599895</v>
      </c>
      <c r="H11" s="22">
        <v>-64024.361847000197</v>
      </c>
      <c r="I11" s="22">
        <v>-29065.419768000022</v>
      </c>
      <c r="J11" s="22">
        <v>-4775.4514369983226</v>
      </c>
      <c r="K11" s="22">
        <v>8316.5317249968648</v>
      </c>
      <c r="L11" s="22">
        <v>-59175.880900997669</v>
      </c>
      <c r="M11" s="22">
        <v>-39520.479411998764</v>
      </c>
      <c r="N11" s="22">
        <v>-461559.28943799809</v>
      </c>
      <c r="O11" s="22">
        <v>-501302.73608200066</v>
      </c>
      <c r="P11" s="22">
        <v>-239848.81771299802</v>
      </c>
      <c r="Q11" s="22">
        <v>-37942.143645001575</v>
      </c>
      <c r="R11" s="22">
        <v>53640.300670001656</v>
      </c>
      <c r="S11" s="22">
        <v>55487.687249002978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1">
        <v>0</v>
      </c>
      <c r="AB11" s="112">
        <v>0</v>
      </c>
      <c r="AC11" s="112">
        <v>0</v>
      </c>
      <c r="AD11" s="112">
        <v>0</v>
      </c>
      <c r="AE11" s="112">
        <v>0</v>
      </c>
      <c r="AF11" s="112">
        <v>0</v>
      </c>
      <c r="AG11" s="112">
        <v>0</v>
      </c>
    </row>
    <row r="12" spans="1:33" s="5" customFormat="1" x14ac:dyDescent="0.55000000000000004">
      <c r="A12" s="21"/>
      <c r="B12" s="21" t="s">
        <v>53</v>
      </c>
      <c r="C12" s="21"/>
      <c r="D12" s="93" t="s">
        <v>3</v>
      </c>
      <c r="E12" s="22">
        <v>694224.09057691181</v>
      </c>
      <c r="F12" s="22">
        <v>1032143.8872306888</v>
      </c>
      <c r="G12" s="22">
        <v>1210487.4434747975</v>
      </c>
      <c r="H12" s="22">
        <v>1443661.5959297158</v>
      </c>
      <c r="I12" s="22">
        <v>1595391.2208615504</v>
      </c>
      <c r="J12" s="22">
        <v>1802540.0502719881</v>
      </c>
      <c r="K12" s="22">
        <v>2195627.9743331512</v>
      </c>
      <c r="L12" s="22">
        <v>2048913.5370358003</v>
      </c>
      <c r="M12" s="22">
        <v>1465105.4582780001</v>
      </c>
      <c r="N12" s="22">
        <v>1292948.7894299999</v>
      </c>
      <c r="O12" s="22">
        <v>1064005.7395299999</v>
      </c>
      <c r="P12" s="22">
        <v>456833.94904699997</v>
      </c>
      <c r="Q12" s="22">
        <v>90131.408226</v>
      </c>
      <c r="R12" s="22">
        <v>160678.196199</v>
      </c>
      <c r="S12" s="22">
        <v>99175.194814999995</v>
      </c>
      <c r="T12" s="22">
        <v>1025051.3445190002</v>
      </c>
      <c r="U12" s="22">
        <v>158187.53982600002</v>
      </c>
      <c r="V12" s="22">
        <v>80771.958213999998</v>
      </c>
      <c r="W12" s="22">
        <v>246731.77697416322</v>
      </c>
      <c r="X12" s="22">
        <v>316827.38671542594</v>
      </c>
      <c r="Y12" s="22">
        <v>795639.87609169853</v>
      </c>
      <c r="Z12" s="22">
        <v>626202.10998022591</v>
      </c>
      <c r="AA12" s="22">
        <v>313057.44997299998</v>
      </c>
      <c r="AB12" s="22">
        <v>1226599.2204480001</v>
      </c>
      <c r="AC12" s="22">
        <v>419682.56877900002</v>
      </c>
      <c r="AD12" s="22">
        <v>780412.3827229999</v>
      </c>
      <c r="AE12" s="22">
        <v>317897.91547599999</v>
      </c>
      <c r="AF12" s="22">
        <v>869433.26742099994</v>
      </c>
      <c r="AG12" s="22">
        <v>715806.967099</v>
      </c>
    </row>
    <row r="13" spans="1:33" s="25" customFormat="1" x14ac:dyDescent="0.55000000000000004">
      <c r="A13" s="21"/>
      <c r="B13" s="21"/>
      <c r="C13" s="21" t="s">
        <v>54</v>
      </c>
      <c r="D13" s="93" t="s">
        <v>3</v>
      </c>
      <c r="E13" s="22">
        <v>92219.501401000016</v>
      </c>
      <c r="F13" s="22">
        <v>86849.513819999978</v>
      </c>
      <c r="G13" s="22">
        <v>114652.952561</v>
      </c>
      <c r="H13" s="22">
        <v>119693.819814</v>
      </c>
      <c r="I13" s="22">
        <v>110712.37153299998</v>
      </c>
      <c r="J13" s="22">
        <v>111934.88238900001</v>
      </c>
      <c r="K13" s="22">
        <v>113988.97122499999</v>
      </c>
      <c r="L13" s="22">
        <v>114471.34696199998</v>
      </c>
      <c r="M13" s="22">
        <v>76017.219066999998</v>
      </c>
      <c r="N13" s="22">
        <v>199275.42232599997</v>
      </c>
      <c r="O13" s="22">
        <v>278391.87737300002</v>
      </c>
      <c r="P13" s="22">
        <v>129422.39408899999</v>
      </c>
      <c r="Q13" s="22">
        <v>3031.8878940000004</v>
      </c>
      <c r="R13" s="22">
        <v>2541.6155389999913</v>
      </c>
      <c r="S13" s="22">
        <v>174.53174100000268</v>
      </c>
      <c r="T13" s="22">
        <v>817.55008300000043</v>
      </c>
      <c r="U13" s="22">
        <v>282.34393500001107</v>
      </c>
      <c r="V13" s="22">
        <v>32.108967000002039</v>
      </c>
      <c r="W13" s="22">
        <v>17198.895080999995</v>
      </c>
      <c r="X13" s="22">
        <v>69091.284771999999</v>
      </c>
      <c r="Y13" s="22">
        <v>125981.435015</v>
      </c>
      <c r="Z13" s="22">
        <v>158330.14654699998</v>
      </c>
      <c r="AA13" s="22">
        <v>200952.218631</v>
      </c>
      <c r="AB13" s="22">
        <v>1117976.6576750001</v>
      </c>
      <c r="AC13" s="22">
        <v>296688.953874</v>
      </c>
      <c r="AD13" s="22">
        <v>463976.20406099997</v>
      </c>
      <c r="AE13" s="22">
        <v>0</v>
      </c>
      <c r="AF13" s="22">
        <v>0</v>
      </c>
      <c r="AG13" s="22">
        <v>0</v>
      </c>
    </row>
    <row r="14" spans="1:33" s="25" customFormat="1" x14ac:dyDescent="0.55000000000000004">
      <c r="A14" s="21"/>
      <c r="B14" s="21"/>
      <c r="C14" s="21" t="s">
        <v>55</v>
      </c>
      <c r="D14" s="93" t="s">
        <v>15</v>
      </c>
      <c r="E14" s="22">
        <v>1605.9022839275262</v>
      </c>
      <c r="F14" s="22">
        <v>2472.4567086304733</v>
      </c>
      <c r="G14" s="22">
        <v>2542.3034774354992</v>
      </c>
      <c r="H14" s="22">
        <v>3276.4180655688479</v>
      </c>
      <c r="I14" s="22">
        <v>3646.6947887125748</v>
      </c>
      <c r="J14" s="22">
        <v>3978.1753250417396</v>
      </c>
      <c r="K14" s="22">
        <v>4733.0415477323186</v>
      </c>
      <c r="L14" s="22">
        <v>4083.0829095843983</v>
      </c>
      <c r="M14" s="22">
        <v>2632.3445882338447</v>
      </c>
      <c r="N14" s="22">
        <v>1909.7460485855977</v>
      </c>
      <c r="O14" s="22">
        <v>1197.2171017327034</v>
      </c>
      <c r="P14" s="22">
        <v>459.60239613408567</v>
      </c>
      <c r="Q14" s="22">
        <v>145.30633000567215</v>
      </c>
      <c r="R14" s="22">
        <v>282.47250175946266</v>
      </c>
      <c r="S14" s="22">
        <v>192.52963395110945</v>
      </c>
      <c r="T14" s="22">
        <v>1916.4975664464948</v>
      </c>
      <c r="U14" s="22">
        <v>318.47282459561939</v>
      </c>
      <c r="V14" s="22">
        <v>128.33979629476559</v>
      </c>
      <c r="W14" s="22">
        <v>453.23713424000005</v>
      </c>
      <c r="X14" s="22">
        <v>528.93247207000002</v>
      </c>
      <c r="Y14" s="22">
        <v>1284.1990585600015</v>
      </c>
      <c r="Z14" s="22">
        <v>977.58454541000003</v>
      </c>
      <c r="AA14" s="22">
        <v>214.03931446082174</v>
      </c>
      <c r="AB14" s="22">
        <v>178.83789847047976</v>
      </c>
      <c r="AC14" s="22">
        <v>173.88188834930867</v>
      </c>
      <c r="AD14" s="22">
        <v>474.21088081943384</v>
      </c>
      <c r="AE14" s="22">
        <v>516.72233587334608</v>
      </c>
      <c r="AF14" s="22">
        <v>1249.742367176472</v>
      </c>
      <c r="AG14" s="22">
        <v>961.30505103139853</v>
      </c>
    </row>
    <row r="15" spans="1:33" s="5" customFormat="1" x14ac:dyDescent="0.55000000000000004">
      <c r="A15" s="21"/>
      <c r="B15" s="21" t="s">
        <v>56</v>
      </c>
      <c r="C15" s="21"/>
      <c r="D15" s="93" t="s">
        <v>3</v>
      </c>
      <c r="E15" s="22">
        <v>1826676.2119958377</v>
      </c>
      <c r="F15" s="22">
        <v>1839025.5243063874</v>
      </c>
      <c r="G15" s="22">
        <v>1951644.9281219682</v>
      </c>
      <c r="H15" s="22">
        <v>2018428.0715746246</v>
      </c>
      <c r="I15" s="22">
        <v>1532635.1069377549</v>
      </c>
      <c r="J15" s="22">
        <v>871876.99060005834</v>
      </c>
      <c r="K15" s="22">
        <v>821070.31801247492</v>
      </c>
      <c r="L15" s="22">
        <v>803469.46272199985</v>
      </c>
      <c r="M15" s="22">
        <v>464822.3</v>
      </c>
      <c r="N15" s="22">
        <v>477346.89999999997</v>
      </c>
      <c r="O15" s="22">
        <v>429623.4</v>
      </c>
      <c r="P15" s="22">
        <v>432043.79801200086</v>
      </c>
      <c r="Q15" s="22">
        <v>949789.84288900008</v>
      </c>
      <c r="R15" s="22">
        <v>1351222.7786889996</v>
      </c>
      <c r="S15" s="22">
        <v>2747360.9635759993</v>
      </c>
      <c r="T15" s="22">
        <v>3200502.4638749994</v>
      </c>
      <c r="U15" s="22">
        <v>1416086.4616430004</v>
      </c>
      <c r="V15" s="22">
        <v>1877152.2902060023</v>
      </c>
      <c r="W15" s="22">
        <v>3088914.2049914878</v>
      </c>
      <c r="X15" s="22">
        <v>3130164.4783348688</v>
      </c>
      <c r="Y15" s="22">
        <v>6622393.9588730298</v>
      </c>
      <c r="Z15" s="22">
        <v>6218062.847205692</v>
      </c>
      <c r="AA15" s="22">
        <v>5246896.1072860006</v>
      </c>
      <c r="AB15" s="22">
        <v>6058948.9656400001</v>
      </c>
      <c r="AC15" s="22">
        <v>6422666.6211000001</v>
      </c>
      <c r="AD15" s="22">
        <v>5137480.7862649998</v>
      </c>
      <c r="AE15" s="22">
        <v>3798828.5850269999</v>
      </c>
      <c r="AF15" s="22">
        <v>5424242.8431660002</v>
      </c>
      <c r="AG15" s="22">
        <v>6267567.8841819996</v>
      </c>
    </row>
    <row r="16" spans="1:33" s="5" customFormat="1" x14ac:dyDescent="0.55000000000000004">
      <c r="A16" s="21"/>
      <c r="B16" s="21"/>
      <c r="C16" s="21"/>
      <c r="D16" s="9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95"/>
      <c r="R16" s="95"/>
      <c r="S16" s="95"/>
      <c r="T16" s="95"/>
      <c r="U16" s="95"/>
      <c r="V16" s="95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s="19" customFormat="1" x14ac:dyDescent="0.55000000000000004">
      <c r="A17" s="1" t="s">
        <v>57</v>
      </c>
      <c r="B17" s="1"/>
      <c r="C17" s="55"/>
      <c r="D17" s="41" t="s">
        <v>3</v>
      </c>
      <c r="E17" s="17">
        <v>6431502.0933496524</v>
      </c>
      <c r="F17" s="17">
        <v>7412470.7789298305</v>
      </c>
      <c r="G17" s="17">
        <v>8405106.3734953608</v>
      </c>
      <c r="H17" s="17">
        <v>9611569.7608857062</v>
      </c>
      <c r="I17" s="17">
        <v>10082182.700975515</v>
      </c>
      <c r="J17" s="17">
        <v>10504477.560219372</v>
      </c>
      <c r="K17" s="17">
        <v>11904847.933486274</v>
      </c>
      <c r="L17" s="17">
        <v>11416974.918543108</v>
      </c>
      <c r="M17" s="17">
        <v>11725526.870555641</v>
      </c>
      <c r="N17" s="17">
        <v>12922638.800264332</v>
      </c>
      <c r="O17" s="17">
        <v>14762264.402323058</v>
      </c>
      <c r="P17" s="17">
        <v>15862482.244693231</v>
      </c>
      <c r="Q17" s="17">
        <v>13854948.394878563</v>
      </c>
      <c r="R17" s="17">
        <v>12878540.945643684</v>
      </c>
      <c r="S17" s="17">
        <v>11465969.713949939</v>
      </c>
      <c r="T17" s="17">
        <v>12143974.173152519</v>
      </c>
      <c r="U17" s="17">
        <v>9151069.7896314543</v>
      </c>
      <c r="V17" s="17">
        <v>15691755.897150002</v>
      </c>
      <c r="W17" s="17">
        <v>16340093.480000833</v>
      </c>
      <c r="X17" s="17">
        <v>13174187.994980609</v>
      </c>
      <c r="Y17" s="17">
        <v>22982332.601869676</v>
      </c>
      <c r="Z17" s="17">
        <v>21169732.893607456</v>
      </c>
      <c r="AA17" s="17">
        <v>21669896.778264001</v>
      </c>
      <c r="AB17" s="17">
        <v>24744603.455420006</v>
      </c>
      <c r="AC17" s="17">
        <v>27530129.852322005</v>
      </c>
      <c r="AD17" s="17">
        <v>27211436.526868001</v>
      </c>
      <c r="AE17" s="17">
        <v>24418382.491260998</v>
      </c>
      <c r="AF17" s="17">
        <v>28060372.256755996</v>
      </c>
      <c r="AG17" s="17">
        <v>32030317.815253995</v>
      </c>
    </row>
    <row r="18" spans="1:33" s="5" customFormat="1" x14ac:dyDescent="0.55000000000000004">
      <c r="A18" s="21"/>
      <c r="B18" s="21" t="s">
        <v>58</v>
      </c>
      <c r="C18" s="21"/>
      <c r="D18" s="93" t="s">
        <v>15</v>
      </c>
      <c r="E18" s="22">
        <v>7203.8061429625659</v>
      </c>
      <c r="F18" s="22">
        <v>9635.4128440366967</v>
      </c>
      <c r="G18" s="22">
        <v>10219.018250064715</v>
      </c>
      <c r="H18" s="107">
        <v>13918.670702063771</v>
      </c>
      <c r="I18" s="22">
        <v>15227.514355291281</v>
      </c>
      <c r="J18" s="22">
        <v>15804.804786163795</v>
      </c>
      <c r="K18" s="22">
        <v>18273.519822391369</v>
      </c>
      <c r="L18" s="22">
        <v>16292.097642315894</v>
      </c>
      <c r="M18" s="22">
        <v>14946.297138525677</v>
      </c>
      <c r="N18" s="22">
        <v>15110.236432213453</v>
      </c>
      <c r="O18" s="22">
        <v>14399.893934775982</v>
      </c>
      <c r="P18" s="22">
        <v>15351.154474757855</v>
      </c>
      <c r="Q18" s="22">
        <v>15851.01446219846</v>
      </c>
      <c r="R18" s="22">
        <v>16016.030749004161</v>
      </c>
      <c r="S18" s="22">
        <v>16962.850650938333</v>
      </c>
      <c r="T18" s="22">
        <v>19428.449013440495</v>
      </c>
      <c r="U18" s="22">
        <v>16910.104673720001</v>
      </c>
      <c r="V18" s="22">
        <v>23162.3</v>
      </c>
      <c r="W18" s="22">
        <v>25372.527567531208</v>
      </c>
      <c r="X18" s="22">
        <v>27863.733848417789</v>
      </c>
      <c r="Y18" s="22">
        <v>41979.331478211541</v>
      </c>
      <c r="Z18" s="22">
        <v>41649.463877068272</v>
      </c>
      <c r="AA18" s="22">
        <v>41093.669727247208</v>
      </c>
      <c r="AB18" s="22">
        <v>40446.936425761472</v>
      </c>
      <c r="AC18" s="22">
        <v>38642.55874119942</v>
      </c>
      <c r="AD18" s="22">
        <v>40493.648788382859</v>
      </c>
      <c r="AE18" s="22">
        <v>38982.62751379994</v>
      </c>
      <c r="AF18" s="22">
        <v>39860.627115042611</v>
      </c>
      <c r="AG18" s="22">
        <v>40656.945720511132</v>
      </c>
    </row>
    <row r="19" spans="1:33" s="5" customFormat="1" x14ac:dyDescent="0.55000000000000004">
      <c r="A19" s="21"/>
      <c r="B19" s="21" t="s">
        <v>59</v>
      </c>
      <c r="C19" s="21"/>
      <c r="D19" s="93" t="s">
        <v>3</v>
      </c>
      <c r="E19" s="22">
        <v>2671757.2544350172</v>
      </c>
      <c r="F19" s="22">
        <v>2836107.3683988238</v>
      </c>
      <c r="G19" s="22">
        <v>3269084.9041927382</v>
      </c>
      <c r="H19" s="22">
        <v>3188275.5673107877</v>
      </c>
      <c r="I19" s="22">
        <v>3345789.8483414268</v>
      </c>
      <c r="J19" s="22">
        <v>3332508.4247975992</v>
      </c>
      <c r="K19" s="22">
        <v>3418402.4604143496</v>
      </c>
      <c r="L19" s="22">
        <v>3332356.2040821081</v>
      </c>
      <c r="M19" s="22">
        <v>3555967.3704376407</v>
      </c>
      <c r="N19" s="22">
        <v>3970657.8830313329</v>
      </c>
      <c r="O19" s="22">
        <v>4439109.3684180593</v>
      </c>
      <c r="P19" s="22">
        <v>4500821.1153892288</v>
      </c>
      <c r="Q19" s="22">
        <v>3500555.909097563</v>
      </c>
      <c r="R19" s="22">
        <v>2698361.421522683</v>
      </c>
      <c r="S19" s="22">
        <v>1464635.9466439397</v>
      </c>
      <c r="T19" s="22">
        <v>677664.0395195171</v>
      </c>
      <c r="U19" s="22">
        <v>68770.196073455518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</row>
    <row r="20" spans="1:33" s="25" customFormat="1" x14ac:dyDescent="0.55000000000000004">
      <c r="A20" s="21"/>
      <c r="B20" s="21"/>
      <c r="C20" s="21" t="s">
        <v>60</v>
      </c>
      <c r="D20" s="93" t="s">
        <v>3</v>
      </c>
      <c r="E20" s="22">
        <v>359185.65942941181</v>
      </c>
      <c r="F20" s="22">
        <v>412566.82774000004</v>
      </c>
      <c r="G20" s="22">
        <v>478031.04916666663</v>
      </c>
      <c r="H20" s="22">
        <v>497313.65509714285</v>
      </c>
      <c r="I20" s="22">
        <v>504812.62212692306</v>
      </c>
      <c r="J20" s="22">
        <v>500712.51890666666</v>
      </c>
      <c r="K20" s="22">
        <v>492077.53599270142</v>
      </c>
      <c r="L20" s="22">
        <v>470675.76779858442</v>
      </c>
      <c r="M20" s="22">
        <v>438959.67324222223</v>
      </c>
      <c r="N20" s="22">
        <v>412473.16005000001</v>
      </c>
      <c r="O20" s="22">
        <v>375911.70939907018</v>
      </c>
      <c r="P20" s="22">
        <v>335065.0452658534</v>
      </c>
      <c r="Q20" s="22">
        <v>284973.24126456294</v>
      </c>
      <c r="R20" s="22">
        <v>235659.08774168292</v>
      </c>
      <c r="S20" s="22">
        <v>185703.62328393958</v>
      </c>
      <c r="T20" s="22">
        <v>127282.51713548148</v>
      </c>
      <c r="U20" s="22">
        <v>68770.196073455518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</row>
    <row r="21" spans="1:33" s="25" customFormat="1" x14ac:dyDescent="0.55000000000000004">
      <c r="A21" s="21"/>
      <c r="B21" s="21"/>
      <c r="C21" s="21" t="s">
        <v>61</v>
      </c>
      <c r="D21" s="93" t="s">
        <v>62</v>
      </c>
      <c r="E21" s="22">
        <v>6168.9961720212486</v>
      </c>
      <c r="F21" s="22">
        <v>6338.8709770586247</v>
      </c>
      <c r="G21" s="22">
        <v>6475.1620615860966</v>
      </c>
      <c r="H21" s="22">
        <v>6659.3133020209489</v>
      </c>
      <c r="I21" s="22">
        <v>6978.0591609915846</v>
      </c>
      <c r="J21" s="22">
        <v>6663.5195564179403</v>
      </c>
      <c r="K21" s="22">
        <v>6653.6116150647958</v>
      </c>
      <c r="L21" s="22">
        <v>6040.2314124649592</v>
      </c>
      <c r="M21" s="22">
        <v>5906.7797938135654</v>
      </c>
      <c r="N21" s="22">
        <v>6213.2163214733064</v>
      </c>
      <c r="O21" s="22">
        <v>6192.0110622051034</v>
      </c>
      <c r="P21" s="22">
        <v>5847.6600551999991</v>
      </c>
      <c r="Q21" s="22">
        <v>5364.4901201711655</v>
      </c>
      <c r="R21" s="22">
        <v>4399.0181551203041</v>
      </c>
      <c r="S21" s="22">
        <v>2487.1790190000193</v>
      </c>
      <c r="T21" s="22">
        <v>1029.8477300750999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</row>
    <row r="22" spans="1:33" s="5" customFormat="1" x14ac:dyDescent="0.55000000000000004">
      <c r="A22" s="21"/>
      <c r="B22" s="21" t="s">
        <v>63</v>
      </c>
      <c r="C22" s="21"/>
      <c r="D22" s="93" t="s">
        <v>3</v>
      </c>
      <c r="E22" s="22">
        <v>1059254.0301022583</v>
      </c>
      <c r="F22" s="22">
        <v>892456.0178704568</v>
      </c>
      <c r="G22" s="22">
        <v>731215.84279472672</v>
      </c>
      <c r="H22" s="22">
        <v>798898.54957796796</v>
      </c>
      <c r="I22" s="22">
        <v>536814.93316434929</v>
      </c>
      <c r="J22" s="22">
        <v>455401.24544574495</v>
      </c>
      <c r="K22" s="22">
        <v>449568.71998597513</v>
      </c>
      <c r="L22" s="22">
        <v>365911.61446100002</v>
      </c>
      <c r="M22" s="22">
        <v>282398.50011800003</v>
      </c>
      <c r="N22" s="22">
        <v>298650.71723299997</v>
      </c>
      <c r="O22" s="22">
        <v>873944.63390499994</v>
      </c>
      <c r="P22" s="22">
        <v>425805.70457600005</v>
      </c>
      <c r="Q22" s="22">
        <v>852977.39685000002</v>
      </c>
      <c r="R22" s="22">
        <v>1213925.0299060012</v>
      </c>
      <c r="S22" s="22">
        <v>1278866.334087</v>
      </c>
      <c r="T22" s="22">
        <v>1083164.1273800002</v>
      </c>
      <c r="U22" s="83">
        <v>697931.49423414876</v>
      </c>
      <c r="V22" s="83">
        <v>1120121.3441500026</v>
      </c>
      <c r="W22" s="22">
        <v>3490684.3439760045</v>
      </c>
      <c r="X22" s="22">
        <v>123650.97239716894</v>
      </c>
      <c r="Y22" s="22">
        <v>1091790.4092414847</v>
      </c>
      <c r="Z22" s="22">
        <v>1236299.4820425818</v>
      </c>
      <c r="AA22" s="22">
        <v>146676.32192100002</v>
      </c>
      <c r="AB22" s="22">
        <v>177943.209141</v>
      </c>
      <c r="AC22" s="22">
        <v>196702.35232199999</v>
      </c>
      <c r="AD22" s="22">
        <v>190429.62686799999</v>
      </c>
      <c r="AE22" s="22">
        <v>435490.39222099999</v>
      </c>
      <c r="AF22" s="22">
        <v>329732.57909200003</v>
      </c>
      <c r="AG22" s="22">
        <v>1756342.8928469999</v>
      </c>
    </row>
    <row r="23" spans="1:33" s="5" customFormat="1" x14ac:dyDescent="0.55000000000000004">
      <c r="A23" s="21"/>
      <c r="B23" s="21"/>
      <c r="C23" s="21"/>
      <c r="D23" s="93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</row>
    <row r="24" spans="1:33" s="19" customFormat="1" x14ac:dyDescent="0.55000000000000004">
      <c r="A24" s="360" t="s">
        <v>64</v>
      </c>
      <c r="B24" s="361"/>
      <c r="C24" s="361"/>
      <c r="D24" s="41" t="s">
        <v>3</v>
      </c>
      <c r="E24" s="17">
        <v>287997.04035709798</v>
      </c>
      <c r="F24" s="17">
        <v>667502.352032247</v>
      </c>
      <c r="G24" s="17">
        <v>684100.10594540648</v>
      </c>
      <c r="H24" s="17">
        <v>1048815.7447716352</v>
      </c>
      <c r="I24" s="17">
        <v>1202541.6070557907</v>
      </c>
      <c r="J24" s="17">
        <v>1542930.229215676</v>
      </c>
      <c r="K24" s="17">
        <v>2082110.8905843496</v>
      </c>
      <c r="L24" s="17">
        <v>1902486.5003136955</v>
      </c>
      <c r="M24" s="17">
        <v>1450232.1083103623</v>
      </c>
      <c r="N24" s="17">
        <v>1472239.2997276708</v>
      </c>
      <c r="O24" s="17">
        <v>239526.40112493932</v>
      </c>
      <c r="P24" s="17">
        <v>-1129316.5153472275</v>
      </c>
      <c r="Q24" s="17">
        <v>247410.31259143725</v>
      </c>
      <c r="R24" s="17">
        <v>775250.22991431504</v>
      </c>
      <c r="S24" s="17">
        <v>1707862.8316900637</v>
      </c>
      <c r="T24" s="17">
        <v>683403.73155847937</v>
      </c>
      <c r="U24" s="17">
        <v>180971.30872454681</v>
      </c>
      <c r="V24" s="17">
        <v>-3116881.6848099977</v>
      </c>
      <c r="W24" s="17">
        <v>-1425275.6267608404</v>
      </c>
      <c r="X24" s="17">
        <v>-811498.20998141356</v>
      </c>
      <c r="Y24" s="17">
        <v>-2378162.6423008675</v>
      </c>
      <c r="Z24" s="17">
        <v>-1420413.3576015374</v>
      </c>
      <c r="AA24" s="17">
        <v>-3076920.9668290056</v>
      </c>
      <c r="AB24" s="17">
        <v>-4550870.3693320043</v>
      </c>
      <c r="AC24" s="17">
        <v>-7193394.8624430038</v>
      </c>
      <c r="AD24" s="17">
        <v>-6179401.0578799993</v>
      </c>
      <c r="AE24" s="17">
        <v>-5464972.1468369998</v>
      </c>
      <c r="AF24" s="17">
        <v>-7881789.0351489969</v>
      </c>
      <c r="AG24" s="17">
        <v>-11161147.947796997</v>
      </c>
    </row>
    <row r="25" spans="1:33" s="19" customFormat="1" x14ac:dyDescent="0.55000000000000004">
      <c r="A25" s="1"/>
      <c r="B25" s="1"/>
      <c r="C25" s="55"/>
      <c r="D25" s="41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</row>
    <row r="26" spans="1:33" s="19" customFormat="1" x14ac:dyDescent="0.55000000000000004">
      <c r="A26" s="1" t="s">
        <v>65</v>
      </c>
      <c r="B26" s="1"/>
      <c r="C26" s="55"/>
      <c r="D26" s="41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95"/>
      <c r="R26" s="95"/>
      <c r="S26" s="95"/>
      <c r="T26" s="95"/>
      <c r="U26" s="95"/>
      <c r="V26" s="95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s="5" customFormat="1" x14ac:dyDescent="0.55000000000000004">
      <c r="A27" s="21"/>
      <c r="B27" s="21" t="s">
        <v>66</v>
      </c>
      <c r="C27" s="21"/>
      <c r="D27" s="93" t="s">
        <v>3</v>
      </c>
      <c r="E27" s="22">
        <v>730149.42078953423</v>
      </c>
      <c r="F27" s="94">
        <v>857605.7316789896</v>
      </c>
      <c r="G27" s="94">
        <v>988480.77902807842</v>
      </c>
      <c r="H27" s="94">
        <v>988661.8757601456</v>
      </c>
      <c r="I27" s="94">
        <v>1021955.6639618055</v>
      </c>
      <c r="J27" s="94">
        <v>1018361.0160561603</v>
      </c>
      <c r="K27" s="94">
        <v>701727.83252039226</v>
      </c>
      <c r="L27" s="94">
        <v>806568.7</v>
      </c>
      <c r="M27" s="94">
        <v>837051.73</v>
      </c>
      <c r="N27" s="94">
        <v>864358.8</v>
      </c>
      <c r="O27" s="94">
        <v>880133.7</v>
      </c>
      <c r="P27" s="94">
        <v>891999.77630899998</v>
      </c>
      <c r="Q27" s="94">
        <v>923808.60859600001</v>
      </c>
      <c r="R27" s="94">
        <v>934178.80125899997</v>
      </c>
      <c r="S27" s="94">
        <v>946673.70780900004</v>
      </c>
      <c r="T27" s="94">
        <v>933109.64201199997</v>
      </c>
      <c r="U27" s="94">
        <v>956888.51014599996</v>
      </c>
      <c r="V27" s="94">
        <v>990226.97743700002</v>
      </c>
      <c r="W27" s="94">
        <v>914374.23208700004</v>
      </c>
      <c r="X27" s="94">
        <v>876663.68136200006</v>
      </c>
      <c r="Y27" s="94">
        <v>821311.93150000006</v>
      </c>
      <c r="Z27" s="94">
        <v>754321.61820799997</v>
      </c>
      <c r="AA27" s="94">
        <v>649521.00789400004</v>
      </c>
      <c r="AB27" s="94">
        <v>565552.25109899999</v>
      </c>
      <c r="AC27" s="94">
        <v>465444.7</v>
      </c>
      <c r="AD27" s="94">
        <v>355006</v>
      </c>
      <c r="AE27" s="94">
        <v>231290.95435000001</v>
      </c>
      <c r="AF27" s="94">
        <v>88567.195942999999</v>
      </c>
      <c r="AG27" s="94">
        <v>0</v>
      </c>
    </row>
    <row r="28" spans="1:33" s="5" customFormat="1" x14ac:dyDescent="0.55000000000000004">
      <c r="D28" s="10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AB28" s="35"/>
      <c r="AC28" s="35"/>
      <c r="AD28" s="35"/>
      <c r="AE28" s="35"/>
      <c r="AF28" s="35"/>
      <c r="AG28" s="35"/>
    </row>
    <row r="29" spans="1:33" s="5" customFormat="1" x14ac:dyDescent="0.55000000000000004">
      <c r="A29" s="38"/>
      <c r="B29" s="38"/>
      <c r="C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</row>
    <row r="30" spans="1:33" s="5" customFormat="1" x14ac:dyDescent="0.55000000000000004">
      <c r="D30" s="9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33" s="5" customFormat="1" x14ac:dyDescent="0.55000000000000004">
      <c r="A31" s="41" t="s">
        <v>26</v>
      </c>
      <c r="C31" s="19"/>
      <c r="D31" s="13"/>
      <c r="E31" s="13"/>
      <c r="F31" s="13"/>
      <c r="G31" s="13"/>
      <c r="H31" s="13"/>
      <c r="I31" s="13"/>
      <c r="J31" s="13"/>
      <c r="K31" s="13"/>
      <c r="L31" s="13"/>
      <c r="M31" s="13"/>
      <c r="W31" s="13"/>
    </row>
    <row r="32" spans="1:33" s="5" customFormat="1" x14ac:dyDescent="0.55000000000000004">
      <c r="D32" s="9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AB32" s="9"/>
      <c r="AC32" s="9"/>
      <c r="AD32" s="9"/>
      <c r="AE32" s="9"/>
      <c r="AF32" s="9"/>
      <c r="AG32" s="9"/>
    </row>
    <row r="33" spans="1:33" s="5" customFormat="1" x14ac:dyDescent="0.55000000000000004">
      <c r="A33" s="38"/>
      <c r="B33" s="38"/>
      <c r="C33" s="38"/>
      <c r="D33" s="10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</row>
    <row r="34" spans="1:33" s="5" customFormat="1" x14ac:dyDescent="0.55000000000000004">
      <c r="A34" s="41" t="s">
        <v>67</v>
      </c>
      <c r="D34" s="41" t="s">
        <v>3</v>
      </c>
      <c r="E34" s="83">
        <v>6962664.8575390559</v>
      </c>
      <c r="F34" s="83">
        <v>8435907.9987365194</v>
      </c>
      <c r="G34" s="83">
        <v>9331360.8856664971</v>
      </c>
      <c r="H34" s="83">
        <v>11060763.793269854</v>
      </c>
      <c r="I34" s="83">
        <v>11719264.459054295</v>
      </c>
      <c r="J34" s="83">
        <v>12450476.513368277</v>
      </c>
      <c r="K34" s="83">
        <v>14396272.257118514</v>
      </c>
      <c r="L34" s="83">
        <v>13533904.933268175</v>
      </c>
      <c r="M34" s="83">
        <v>13172047.372996593</v>
      </c>
      <c r="N34" s="83">
        <v>14306284.980798118</v>
      </c>
      <c r="O34" s="83">
        <v>14846260.329761904</v>
      </c>
      <c r="P34" s="83">
        <v>14647638.319449412</v>
      </c>
      <c r="Q34" s="83">
        <v>14091732.455556685</v>
      </c>
      <c r="R34" s="83">
        <v>13644317.047848986</v>
      </c>
      <c r="S34" s="83">
        <v>13176158.303618133</v>
      </c>
      <c r="T34" s="83">
        <v>12811777.614520125</v>
      </c>
      <c r="U34" s="83">
        <v>9341744.9653214291</v>
      </c>
      <c r="V34" s="83">
        <v>12561678.314484978</v>
      </c>
      <c r="W34" s="83">
        <v>14923819.142725999</v>
      </c>
      <c r="X34" s="83">
        <v>12393325.553781491</v>
      </c>
      <c r="Y34" s="83">
        <v>20610372.641021654</v>
      </c>
      <c r="Z34" s="83">
        <v>19795940.542976525</v>
      </c>
      <c r="AA34" s="83">
        <v>18593517.330900583</v>
      </c>
      <c r="AB34" s="83">
        <v>20179231.12090103</v>
      </c>
      <c r="AC34" s="83">
        <v>20305253.67399336</v>
      </c>
      <c r="AD34" s="83">
        <v>20965171.73479246</v>
      </c>
      <c r="AE34" s="83">
        <v>18907458.227094784</v>
      </c>
      <c r="AF34" s="83">
        <v>19966876.864607304</v>
      </c>
      <c r="AG34" s="83">
        <v>20659288.135665312</v>
      </c>
    </row>
    <row r="35" spans="1:33" s="5" customFormat="1" x14ac:dyDescent="0.55000000000000004">
      <c r="A35" s="19"/>
      <c r="D35" s="19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5" customFormat="1" x14ac:dyDescent="0.55000000000000004">
      <c r="A36" s="41" t="s">
        <v>68</v>
      </c>
      <c r="D36" s="41" t="s">
        <v>3</v>
      </c>
      <c r="E36" s="83">
        <v>8456411.8198845014</v>
      </c>
      <c r="F36" s="83">
        <v>9712128.6778147127</v>
      </c>
      <c r="G36" s="83">
        <v>9995227.0481800996</v>
      </c>
      <c r="H36" s="83">
        <v>12126199.406184856</v>
      </c>
      <c r="I36" s="83">
        <v>12728198.84117578</v>
      </c>
      <c r="J36" s="83">
        <v>12780968.182609752</v>
      </c>
      <c r="K36" s="83">
        <v>14060546.260197479</v>
      </c>
      <c r="L36" s="83">
        <v>12589868.8405002</v>
      </c>
      <c r="M36" s="83">
        <v>11696124.032081041</v>
      </c>
      <c r="N36" s="83">
        <v>11933443.827020803</v>
      </c>
      <c r="O36" s="83">
        <v>12087170.024165245</v>
      </c>
      <c r="P36" s="83">
        <v>11917594.848813372</v>
      </c>
      <c r="Q36" s="83">
        <v>12303458.544769872</v>
      </c>
      <c r="R36" s="83">
        <v>12193820.205399349</v>
      </c>
      <c r="S36" s="83">
        <v>11700926.072362795</v>
      </c>
      <c r="T36" s="83">
        <v>11977443.637660302</v>
      </c>
      <c r="U36" s="83">
        <v>9666320.6790397037</v>
      </c>
      <c r="V36" s="83">
        <v>13310208.211150002</v>
      </c>
      <c r="W36" s="83">
        <v>16843991.877492003</v>
      </c>
      <c r="X36" s="83">
        <v>14788055.459480966</v>
      </c>
      <c r="Y36" s="83">
        <v>23185092.772909436</v>
      </c>
      <c r="Z36" s="83">
        <v>23155995.825904839</v>
      </c>
      <c r="AA36" s="83">
        <v>21773863.762673929</v>
      </c>
      <c r="AB36" s="83">
        <v>21464761.380655006</v>
      </c>
      <c r="AC36" s="83">
        <v>20533894.592227843</v>
      </c>
      <c r="AD36" s="83">
        <v>21501832.047706012</v>
      </c>
      <c r="AE36" s="83">
        <v>20951657.426458769</v>
      </c>
      <c r="AF36" s="83">
        <v>21307982.023467775</v>
      </c>
      <c r="AG36" s="83">
        <v>23153686.856094804</v>
      </c>
    </row>
    <row r="37" spans="1:33" s="5" customFormat="1" x14ac:dyDescent="0.55000000000000004">
      <c r="A37" s="19"/>
      <c r="D37" s="4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5" customFormat="1" x14ac:dyDescent="0.55000000000000004">
      <c r="A38" s="41" t="s">
        <v>69</v>
      </c>
      <c r="D38" s="41" t="s">
        <v>3</v>
      </c>
      <c r="E38" s="98">
        <v>-1493746.9623454455</v>
      </c>
      <c r="F38" s="98">
        <v>-1276220.6790781934</v>
      </c>
      <c r="G38" s="98">
        <v>-663866.16251360252</v>
      </c>
      <c r="H38" s="98">
        <v>-1065435.6129150018</v>
      </c>
      <c r="I38" s="98">
        <v>-1008934.3821214847</v>
      </c>
      <c r="J38" s="98">
        <v>-330491.66924147494</v>
      </c>
      <c r="K38" s="98">
        <v>335725.99692103453</v>
      </c>
      <c r="L38" s="98">
        <v>944036.09276797436</v>
      </c>
      <c r="M38" s="98">
        <v>1475923.3409155514</v>
      </c>
      <c r="N38" s="98">
        <v>2372841.1537773144</v>
      </c>
      <c r="O38" s="98">
        <v>2759090.305596659</v>
      </c>
      <c r="P38" s="98">
        <v>2730043.47063604</v>
      </c>
      <c r="Q38" s="98">
        <v>1788273.9107868131</v>
      </c>
      <c r="R38" s="98">
        <v>1450496.8424496371</v>
      </c>
      <c r="S38" s="98">
        <v>1475232.2312553376</v>
      </c>
      <c r="T38" s="98">
        <v>834333.97685982287</v>
      </c>
      <c r="U38" s="98">
        <v>-324575.71371827461</v>
      </c>
      <c r="V38" s="98">
        <v>-748529.89666502364</v>
      </c>
      <c r="W38" s="98">
        <v>-1920172.7347660046</v>
      </c>
      <c r="X38" s="98">
        <v>-2394729.9056994747</v>
      </c>
      <c r="Y38" s="98">
        <v>-2574720.1318877824</v>
      </c>
      <c r="Z38" s="98">
        <v>-3360055.2829283141</v>
      </c>
      <c r="AA38" s="98">
        <v>-3180346.4317733459</v>
      </c>
      <c r="AB38" s="98">
        <v>-1285530.259753976</v>
      </c>
      <c r="AC38" s="98">
        <v>-228640.91823448241</v>
      </c>
      <c r="AD38" s="98">
        <v>-536660.31291355193</v>
      </c>
      <c r="AE38" s="98">
        <v>-2044199.1993639842</v>
      </c>
      <c r="AF38" s="98">
        <v>-1341105.1588604711</v>
      </c>
      <c r="AG38" s="98">
        <v>-2494398.7204294913</v>
      </c>
    </row>
    <row r="39" spans="1:33" s="5" customFormat="1" x14ac:dyDescent="0.55000000000000004">
      <c r="A39" s="99"/>
      <c r="B39" s="9"/>
      <c r="C39" s="9"/>
      <c r="D39" s="104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s="5" customFormat="1" x14ac:dyDescent="0.55000000000000004">
      <c r="A40" s="100"/>
      <c r="D40" s="9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AB40" s="38"/>
      <c r="AC40" s="38"/>
      <c r="AD40" s="38"/>
      <c r="AE40" s="38"/>
      <c r="AF40" s="38"/>
      <c r="AG40" s="38"/>
    </row>
    <row r="41" spans="1:33" s="5" customFormat="1" x14ac:dyDescent="0.55000000000000004">
      <c r="A41" s="31"/>
      <c r="B41" s="38"/>
      <c r="C41" s="57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8"/>
      <c r="O41" s="38"/>
      <c r="P41" s="38"/>
      <c r="Q41" s="38"/>
      <c r="R41" s="38"/>
      <c r="S41" s="38"/>
      <c r="T41" s="38"/>
      <c r="U41" s="38"/>
      <c r="V41" s="38"/>
      <c r="W41" s="39"/>
      <c r="X41" s="38"/>
      <c r="Y41" s="38"/>
      <c r="Z41" s="38"/>
      <c r="AA41" s="38"/>
      <c r="AB41" s="181"/>
      <c r="AC41" s="181"/>
      <c r="AD41" s="181"/>
      <c r="AE41" s="181"/>
      <c r="AF41" s="181"/>
      <c r="AG41" s="181"/>
    </row>
    <row r="42" spans="1:33" s="5" customFormat="1" x14ac:dyDescent="0.55000000000000004">
      <c r="A42" s="41" t="s">
        <v>70</v>
      </c>
      <c r="C42" s="19"/>
      <c r="D42" s="19" t="s">
        <v>3</v>
      </c>
      <c r="E42" s="8">
        <v>-243165.72383230552</v>
      </c>
      <c r="F42" s="8">
        <v>-355934.86777444184</v>
      </c>
      <c r="G42" s="8">
        <v>-242154.40622572973</v>
      </c>
      <c r="H42" s="8">
        <v>-400378.28761251271</v>
      </c>
      <c r="I42" s="8">
        <v>-434540.1510229893</v>
      </c>
      <c r="J42" s="8">
        <v>-403068.72393322922</v>
      </c>
      <c r="K42" s="8">
        <v>-409313.43304789066</v>
      </c>
      <c r="L42" s="8">
        <v>-214443.5144113712</v>
      </c>
      <c r="M42" s="8">
        <v>3711.6058694105595</v>
      </c>
      <c r="N42" s="8">
        <v>88593.119193885475</v>
      </c>
      <c r="O42" s="8">
        <v>155530.47368609346</v>
      </c>
      <c r="P42" s="8">
        <v>85527.409896591678</v>
      </c>
      <c r="Q42" s="8">
        <v>10626.251913314685</v>
      </c>
      <c r="R42" s="8">
        <v>9474.1277090124786</v>
      </c>
      <c r="S42" s="8">
        <v>-2325.757978130132</v>
      </c>
      <c r="T42" s="8">
        <v>15600.290190873668</v>
      </c>
      <c r="U42" s="8">
        <v>-9703.8669654279947</v>
      </c>
      <c r="V42" s="8">
        <v>13195.897855026647</v>
      </c>
      <c r="W42" s="8">
        <v>-9001.2894860059023</v>
      </c>
      <c r="X42" s="8">
        <v>-30635.768782295287</v>
      </c>
      <c r="Y42" s="8">
        <v>-6202.6814528480172</v>
      </c>
      <c r="Z42" s="8">
        <v>-46621.006970606744</v>
      </c>
      <c r="AA42" s="8">
        <v>-541.5194655880332</v>
      </c>
      <c r="AB42" s="83">
        <v>14501.965186972171</v>
      </c>
      <c r="AC42" s="83">
        <v>31481.315885640681</v>
      </c>
      <c r="AD42" s="83">
        <v>66863.73419554159</v>
      </c>
      <c r="AE42" s="83">
        <v>45952.117329213768</v>
      </c>
      <c r="AF42" s="83">
        <v>211706.3569996953</v>
      </c>
      <c r="AG42" s="83">
        <v>209881.73179168627</v>
      </c>
    </row>
    <row r="43" spans="1:33" s="5" customFormat="1" x14ac:dyDescent="0.55000000000000004">
      <c r="A43" s="4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98"/>
      <c r="AC43" s="98"/>
      <c r="AD43" s="98"/>
      <c r="AE43" s="98"/>
      <c r="AF43" s="98"/>
      <c r="AG43" s="98"/>
    </row>
    <row r="44" spans="1:33" s="5" customFormat="1" x14ac:dyDescent="0.55000000000000004">
      <c r="A44" s="41" t="s">
        <v>71</v>
      </c>
      <c r="C44" s="19"/>
      <c r="D44" s="19" t="s">
        <v>3</v>
      </c>
      <c r="E44" s="8">
        <v>-2024909.726534849</v>
      </c>
      <c r="F44" s="8">
        <v>-2299657.8988848822</v>
      </c>
      <c r="G44" s="8">
        <v>-1590120.6746847387</v>
      </c>
      <c r="H44" s="8">
        <v>-2514629.6452991497</v>
      </c>
      <c r="I44" s="8">
        <v>-2646016.1402002648</v>
      </c>
      <c r="J44" s="8">
        <v>-2276490.6223903801</v>
      </c>
      <c r="K44" s="8">
        <v>-2155698.3267112058</v>
      </c>
      <c r="L44" s="8">
        <v>-1172893.9219570924</v>
      </c>
      <c r="M44" s="8">
        <v>29402.838474599645</v>
      </c>
      <c r="N44" s="8">
        <v>989194.97324352898</v>
      </c>
      <c r="O44" s="8">
        <v>2675094.3781578131</v>
      </c>
      <c r="P44" s="8">
        <v>3944887.3958798591</v>
      </c>
      <c r="Q44" s="8">
        <v>1551489.8501086906</v>
      </c>
      <c r="R44" s="8">
        <v>684720.74024433456</v>
      </c>
      <c r="S44" s="8">
        <v>-234956.35841285624</v>
      </c>
      <c r="T44" s="8">
        <v>166530.53549221717</v>
      </c>
      <c r="U44" s="8">
        <v>-515250.88940824941</v>
      </c>
      <c r="V44" s="8">
        <v>2381547.6860000007</v>
      </c>
      <c r="W44" s="8">
        <v>-503898.39749117009</v>
      </c>
      <c r="X44" s="8">
        <v>-1613867.4645003565</v>
      </c>
      <c r="Y44" s="8">
        <v>-202760.17103976011</v>
      </c>
      <c r="Z44" s="8">
        <v>-1986262.9322973825</v>
      </c>
      <c r="AA44" s="8">
        <v>-103966.98440992832</v>
      </c>
      <c r="AB44" s="83">
        <v>3279842.0747650005</v>
      </c>
      <c r="AC44" s="83">
        <v>6996235.2600941621</v>
      </c>
      <c r="AD44" s="83">
        <v>5709604.4791619889</v>
      </c>
      <c r="AE44" s="83">
        <v>3466725.0648022294</v>
      </c>
      <c r="AF44" s="83">
        <v>6752390.2332882211</v>
      </c>
      <c r="AG44" s="83">
        <v>8876630.9591591917</v>
      </c>
    </row>
    <row r="45" spans="1:33" s="5" customFormat="1" x14ac:dyDescent="0.55000000000000004">
      <c r="A45" s="41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3"/>
      <c r="AC45" s="83"/>
      <c r="AD45" s="83"/>
      <c r="AE45" s="83"/>
      <c r="AF45" s="83"/>
      <c r="AG45" s="83"/>
    </row>
    <row r="46" spans="1:33" s="5" customFormat="1" x14ac:dyDescent="0.55000000000000004">
      <c r="A46" s="41" t="s">
        <v>72</v>
      </c>
      <c r="C46" s="19"/>
      <c r="D46" s="19" t="s">
        <v>3</v>
      </c>
      <c r="E46" s="83">
        <v>1781744.0027025435</v>
      </c>
      <c r="F46" s="83">
        <v>1943723.0311104404</v>
      </c>
      <c r="G46" s="83">
        <v>1347966.268459009</v>
      </c>
      <c r="H46" s="83">
        <v>2114251.357686637</v>
      </c>
      <c r="I46" s="83">
        <v>2211475.9891772754</v>
      </c>
      <c r="J46" s="83">
        <v>1873421.8984571509</v>
      </c>
      <c r="K46" s="83">
        <v>1746384.8936633151</v>
      </c>
      <c r="L46" s="83">
        <v>958450.40754572116</v>
      </c>
      <c r="M46" s="83">
        <v>-25691.232605189085</v>
      </c>
      <c r="N46" s="83">
        <v>-900601.8540496435</v>
      </c>
      <c r="O46" s="83">
        <v>-2519563.9044717196</v>
      </c>
      <c r="P46" s="83">
        <v>-3859359.9859832674</v>
      </c>
      <c r="Q46" s="83">
        <v>-1540863.5981953759</v>
      </c>
      <c r="R46" s="83">
        <v>-675246.61253532209</v>
      </c>
      <c r="S46" s="83">
        <v>232630.6004347261</v>
      </c>
      <c r="T46" s="83">
        <v>-150930.2453013435</v>
      </c>
      <c r="U46" s="83">
        <v>505547.02244282141</v>
      </c>
      <c r="V46" s="83">
        <v>-2368351.788144974</v>
      </c>
      <c r="W46" s="83">
        <v>494897.10800516419</v>
      </c>
      <c r="X46" s="83">
        <v>1583231.6957180612</v>
      </c>
      <c r="Y46" s="83">
        <v>196557.48958691489</v>
      </c>
      <c r="Z46" s="83">
        <v>1939641.9253267767</v>
      </c>
      <c r="AA46" s="83">
        <v>103425.46494434029</v>
      </c>
      <c r="AB46" s="83">
        <v>-3265340.1095780283</v>
      </c>
      <c r="AC46" s="83">
        <v>-6964753.9442085214</v>
      </c>
      <c r="AD46" s="83">
        <v>-5642740.7449664474</v>
      </c>
      <c r="AE46" s="83">
        <v>-3420772.9474730156</v>
      </c>
      <c r="AF46" s="83">
        <v>-6540683.8762885258</v>
      </c>
      <c r="AG46" s="83">
        <v>-8666749.2273675054</v>
      </c>
    </row>
    <row r="47" spans="1:33" s="5" customFormat="1" x14ac:dyDescent="0.55000000000000004">
      <c r="A47" s="109"/>
      <c r="B47" s="9"/>
      <c r="C47" s="66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9"/>
      <c r="O47" s="9"/>
      <c r="P47" s="9"/>
      <c r="Q47" s="9"/>
      <c r="R47" s="9"/>
      <c r="S47" s="9"/>
      <c r="T47" s="9"/>
      <c r="U47" s="9"/>
      <c r="V47" s="9"/>
      <c r="W47" s="10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3" s="5" customFormat="1" ht="24" customHeight="1" x14ac:dyDescent="0.55000000000000004">
      <c r="A48" s="110"/>
      <c r="B48" s="24"/>
      <c r="C48" s="24"/>
      <c r="D48" s="93"/>
      <c r="E48" s="24"/>
      <c r="F48" s="24"/>
      <c r="G48" s="24"/>
      <c r="H48" s="21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1"/>
      <c r="V48" s="21"/>
      <c r="W48" s="24"/>
      <c r="X48" s="24"/>
      <c r="Y48" s="111"/>
      <c r="Z48" s="107"/>
      <c r="AE48" s="13"/>
      <c r="AG48" s="13" t="s">
        <v>39</v>
      </c>
    </row>
    <row r="49" spans="1:33" s="5" customFormat="1" ht="24" customHeight="1" x14ac:dyDescent="0.55000000000000004">
      <c r="A49" s="24"/>
      <c r="B49" s="128"/>
      <c r="C49" s="128"/>
      <c r="D49" s="129"/>
      <c r="E49" s="128"/>
      <c r="F49" s="128"/>
      <c r="G49" s="128"/>
      <c r="H49" s="26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26"/>
      <c r="V49" s="26"/>
      <c r="W49" s="26"/>
      <c r="X49" s="128"/>
      <c r="Y49" s="130"/>
      <c r="Z49" s="128"/>
      <c r="AE49" s="13"/>
      <c r="AG49" s="13" t="s">
        <v>40</v>
      </c>
    </row>
    <row r="50" spans="1:33" s="5" customFormat="1" ht="24" customHeight="1" x14ac:dyDescent="0.55000000000000004">
      <c r="A50" s="24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G50" s="13" t="s">
        <v>41</v>
      </c>
    </row>
    <row r="51" spans="1:33" s="5" customFormat="1" ht="24" customHeight="1" x14ac:dyDescent="0.55000000000000004">
      <c r="A51" s="24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G51" s="13" t="s">
        <v>42</v>
      </c>
    </row>
    <row r="52" spans="1:33" s="5" customFormat="1" ht="24" customHeight="1" x14ac:dyDescent="0.55000000000000004">
      <c r="A52" s="24"/>
      <c r="B52" s="128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G52" s="13" t="s">
        <v>43</v>
      </c>
    </row>
    <row r="53" spans="1:33" s="5" customFormat="1" ht="24" customHeight="1" x14ac:dyDescent="0.55000000000000004">
      <c r="A53" s="24"/>
      <c r="B53" s="128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G53" s="13" t="s">
        <v>44</v>
      </c>
    </row>
    <row r="54" spans="1:33" s="100" customFormat="1" ht="24" customHeight="1" x14ac:dyDescent="0.45">
      <c r="A54" s="110"/>
      <c r="B54" s="127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E54" s="52"/>
      <c r="AG54" s="52" t="s">
        <v>30</v>
      </c>
    </row>
    <row r="55" spans="1:33" s="100" customFormat="1" ht="24" customHeight="1" x14ac:dyDescent="0.45">
      <c r="A55" s="110"/>
      <c r="B55" s="127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B55" s="114"/>
      <c r="AC55" s="114"/>
      <c r="AD55" s="114"/>
      <c r="AE55" s="114"/>
      <c r="AF55" s="114"/>
    </row>
    <row r="56" spans="1:33" s="100" customFormat="1" ht="24" customHeight="1" x14ac:dyDescent="0.45">
      <c r="A56" s="110"/>
      <c r="B56" s="127"/>
      <c r="C56" s="126"/>
      <c r="D56" s="126"/>
      <c r="E56" s="126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99"/>
      <c r="AB56" s="312"/>
      <c r="AC56" s="312"/>
      <c r="AD56" s="312"/>
      <c r="AE56" s="312"/>
      <c r="AF56" s="312"/>
    </row>
    <row r="57" spans="1:33" s="148" customFormat="1" ht="24" customHeight="1" x14ac:dyDescent="0.45">
      <c r="A57" s="87"/>
      <c r="B57" s="249"/>
      <c r="C57" s="279" t="s">
        <v>115</v>
      </c>
      <c r="D57" s="280"/>
      <c r="E57" s="259">
        <v>13212666.6665191</v>
      </c>
      <c r="F57" s="271">
        <v>16665745.886324901</v>
      </c>
      <c r="G57" s="271">
        <v>19924680.966010801</v>
      </c>
      <c r="H57" s="271">
        <v>23953800.140815299</v>
      </c>
      <c r="I57" s="271">
        <v>29141591.313150302</v>
      </c>
      <c r="J57" s="271">
        <v>32173374.4398016</v>
      </c>
      <c r="K57" s="271">
        <v>35621374.458411701</v>
      </c>
      <c r="L57" s="271">
        <v>37549275.3382245</v>
      </c>
      <c r="M57" s="271">
        <v>38246923.164208896</v>
      </c>
      <c r="N57" s="271">
        <v>42005194.286644906</v>
      </c>
      <c r="O57" s="271">
        <v>45067992.919380002</v>
      </c>
      <c r="P57" s="271">
        <v>48044478.8701199</v>
      </c>
      <c r="Q57" s="271">
        <v>52299888.133072101</v>
      </c>
      <c r="R57" s="271">
        <v>60471710.758510605</v>
      </c>
      <c r="S57" s="182">
        <v>68831705.427037105</v>
      </c>
      <c r="T57" s="182">
        <v>82080219.853929892</v>
      </c>
      <c r="U57" s="182">
        <v>90702903.280006096</v>
      </c>
      <c r="V57" s="182">
        <v>93854108.404159889</v>
      </c>
      <c r="W57" s="182">
        <v>96686356.858733103</v>
      </c>
      <c r="X57" s="182">
        <v>111508610.68002701</v>
      </c>
      <c r="Y57" s="182">
        <v>122006090.354937</v>
      </c>
      <c r="Z57" s="182">
        <v>129947342.29703401</v>
      </c>
      <c r="AA57" s="182">
        <v>137876215.76807791</v>
      </c>
      <c r="AB57" s="182">
        <v>148599453.87499669</v>
      </c>
      <c r="AC57" s="182">
        <v>159553348.30970252</v>
      </c>
      <c r="AD57" s="281">
        <v>169537387.72237149</v>
      </c>
      <c r="AE57" s="281">
        <v>179756125.79676199</v>
      </c>
      <c r="AF57" s="281">
        <v>191265952.07220876</v>
      </c>
      <c r="AG57" s="281">
        <v>198440706.82682088</v>
      </c>
    </row>
    <row r="58" spans="1:33" s="148" customFormat="1" ht="24" customHeight="1" x14ac:dyDescent="0.45">
      <c r="A58" s="87"/>
      <c r="B58" s="249"/>
      <c r="C58" s="282" t="s">
        <v>116</v>
      </c>
      <c r="D58" s="264"/>
      <c r="E58" s="263">
        <v>374.87</v>
      </c>
      <c r="F58" s="263">
        <v>382.33</v>
      </c>
      <c r="G58" s="263">
        <v>431.04</v>
      </c>
      <c r="H58" s="263">
        <v>404.09</v>
      </c>
      <c r="I58" s="263">
        <v>407.13</v>
      </c>
      <c r="J58" s="263">
        <v>424.97</v>
      </c>
      <c r="K58" s="263">
        <v>439.81</v>
      </c>
      <c r="L58" s="263">
        <v>473.77</v>
      </c>
      <c r="M58" s="263">
        <v>527.70000000000005</v>
      </c>
      <c r="N58" s="263">
        <v>572.67999999999995</v>
      </c>
      <c r="O58" s="263">
        <v>656.2</v>
      </c>
      <c r="P58" s="263">
        <v>712.38</v>
      </c>
      <c r="Q58" s="264">
        <v>599.41999999999996</v>
      </c>
      <c r="R58" s="264">
        <v>559.83000000000004</v>
      </c>
      <c r="S58" s="264">
        <v>514.21</v>
      </c>
      <c r="T58" s="264">
        <v>534.42999999999995</v>
      </c>
      <c r="U58" s="264">
        <v>495.82</v>
      </c>
      <c r="V58" s="264">
        <v>629.11</v>
      </c>
      <c r="W58" s="272">
        <v>506.43</v>
      </c>
      <c r="X58" s="264">
        <v>468.37</v>
      </c>
      <c r="Y58" s="264">
        <v>521.46</v>
      </c>
      <c r="Z58" s="264">
        <v>478.6</v>
      </c>
      <c r="AA58" s="264">
        <v>523.76</v>
      </c>
      <c r="AB58" s="264">
        <v>607.38</v>
      </c>
      <c r="AC58" s="264">
        <v>707.34</v>
      </c>
      <c r="AD58" s="264">
        <v>667.29</v>
      </c>
      <c r="AE58" s="264">
        <v>615.22</v>
      </c>
      <c r="AF58" s="264">
        <v>695.69</v>
      </c>
      <c r="AG58" s="264">
        <v>744.62</v>
      </c>
    </row>
    <row r="59" spans="1:33" s="100" customFormat="1" ht="24" customHeight="1" x14ac:dyDescent="0.45">
      <c r="A59" s="110"/>
      <c r="B59" s="127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B59" s="114"/>
      <c r="AC59" s="114"/>
      <c r="AD59" s="114"/>
      <c r="AE59" s="114"/>
      <c r="AF59" s="114"/>
    </row>
    <row r="60" spans="1:33" s="5" customFormat="1" x14ac:dyDescent="0.55000000000000004">
      <c r="A60" s="24"/>
      <c r="B60" s="24"/>
      <c r="C60" s="24"/>
      <c r="D60" s="93"/>
      <c r="E60" s="24"/>
      <c r="F60" s="24"/>
      <c r="G60" s="24"/>
      <c r="H60" s="21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1"/>
      <c r="V60" s="21"/>
      <c r="W60" s="21"/>
      <c r="X60" s="21"/>
      <c r="Y60" s="111"/>
      <c r="Z60" s="21"/>
    </row>
    <row r="61" spans="1:33" s="5" customFormat="1" x14ac:dyDescent="0.55000000000000004">
      <c r="A61" s="21"/>
      <c r="B61" s="21"/>
      <c r="C61" s="21"/>
      <c r="D61" s="93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1"/>
      <c r="R61" s="21"/>
      <c r="S61" s="21"/>
      <c r="T61" s="21"/>
      <c r="U61" s="21"/>
      <c r="V61" s="21"/>
      <c r="W61" s="115"/>
      <c r="X61" s="21"/>
      <c r="Y61" s="116"/>
      <c r="Z61" s="21"/>
    </row>
    <row r="62" spans="1:33" s="5" customFormat="1" x14ac:dyDescent="0.55000000000000004">
      <c r="A62" s="2" t="s">
        <v>45</v>
      </c>
      <c r="B62" s="2"/>
      <c r="C62" s="2"/>
      <c r="D62" s="41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1"/>
      <c r="R62" s="21"/>
      <c r="S62" s="21"/>
      <c r="T62" s="21"/>
      <c r="U62" s="21"/>
      <c r="V62" s="21"/>
      <c r="W62" s="115"/>
      <c r="X62" s="21"/>
      <c r="Y62" s="116"/>
      <c r="Z62" s="21"/>
    </row>
    <row r="63" spans="1:33" s="5" customFormat="1" x14ac:dyDescent="0.55000000000000004">
      <c r="A63" s="2" t="s">
        <v>31</v>
      </c>
      <c r="B63" s="2"/>
      <c r="C63" s="2"/>
      <c r="D63" s="41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21"/>
    </row>
    <row r="64" spans="1:33" s="5" customFormat="1" x14ac:dyDescent="0.55000000000000004">
      <c r="D64" s="9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V64" s="21"/>
      <c r="W64" s="115"/>
      <c r="X64" s="21"/>
      <c r="Y64" s="116"/>
      <c r="Z64" s="21"/>
    </row>
    <row r="65" spans="1:33" s="331" customFormat="1" ht="18.75" customHeight="1" x14ac:dyDescent="0.6">
      <c r="A65" s="158"/>
      <c r="B65" s="158"/>
      <c r="C65" s="158"/>
      <c r="D65" s="329"/>
      <c r="E65" s="159">
        <v>1991</v>
      </c>
      <c r="F65" s="159">
        <v>1992</v>
      </c>
      <c r="G65" s="159">
        <v>1993</v>
      </c>
      <c r="H65" s="159">
        <v>1994</v>
      </c>
      <c r="I65" s="159">
        <v>1995</v>
      </c>
      <c r="J65" s="159">
        <v>1996</v>
      </c>
      <c r="K65" s="159">
        <v>1997</v>
      </c>
      <c r="L65" s="159">
        <v>1998</v>
      </c>
      <c r="M65" s="159">
        <v>1999</v>
      </c>
      <c r="N65" s="159">
        <v>2000</v>
      </c>
      <c r="O65" s="159">
        <v>2001</v>
      </c>
      <c r="P65" s="159">
        <v>2002</v>
      </c>
      <c r="Q65" s="159">
        <v>2003</v>
      </c>
      <c r="R65" s="159">
        <v>2004</v>
      </c>
      <c r="S65" s="159">
        <v>2005</v>
      </c>
      <c r="T65" s="159">
        <v>2006</v>
      </c>
      <c r="U65" s="159">
        <v>2007</v>
      </c>
      <c r="V65" s="159">
        <v>2008</v>
      </c>
      <c r="W65" s="159">
        <v>2009</v>
      </c>
      <c r="X65" s="159">
        <v>2010</v>
      </c>
      <c r="Y65" s="159">
        <v>2011</v>
      </c>
      <c r="Z65" s="159">
        <v>2012</v>
      </c>
      <c r="AA65" s="159">
        <v>2013</v>
      </c>
      <c r="AB65" s="159">
        <v>2014</v>
      </c>
      <c r="AC65" s="159">
        <v>2015</v>
      </c>
      <c r="AD65" s="137">
        <v>2016</v>
      </c>
      <c r="AE65" s="137">
        <v>2017</v>
      </c>
      <c r="AF65" s="137">
        <v>2018</v>
      </c>
      <c r="AG65" s="137">
        <v>2019</v>
      </c>
    </row>
    <row r="66" spans="1:33" s="5" customFormat="1" ht="6.75" customHeight="1" x14ac:dyDescent="0.55000000000000004">
      <c r="A66" s="14"/>
      <c r="B66" s="14"/>
      <c r="C66" s="14"/>
      <c r="D66" s="6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6"/>
      <c r="Q66" s="9"/>
      <c r="R66" s="9"/>
      <c r="S66" s="9"/>
      <c r="T66" s="9"/>
      <c r="U66" s="9"/>
      <c r="V66" s="9"/>
      <c r="W66" s="9"/>
      <c r="X66" s="9"/>
      <c r="Y66" s="125"/>
      <c r="Z66" s="9"/>
      <c r="AA66" s="9"/>
      <c r="AB66" s="86"/>
      <c r="AC66" s="86"/>
      <c r="AD66" s="9"/>
      <c r="AE66" s="9"/>
      <c r="AF66" s="9"/>
      <c r="AG66" s="9"/>
    </row>
    <row r="67" spans="1:33" s="19" customFormat="1" x14ac:dyDescent="0.55000000000000004">
      <c r="A67" s="1" t="s">
        <v>47</v>
      </c>
      <c r="B67" s="1"/>
      <c r="C67" s="55"/>
      <c r="D67" s="41"/>
      <c r="E67" s="103">
        <f>E6/E$57</f>
        <v>0.50856494781132733</v>
      </c>
      <c r="F67" s="103">
        <f t="shared" ref="F67:AE70" si="0">F6/F$57</f>
        <v>0.48482517290702898</v>
      </c>
      <c r="G67" s="103">
        <f t="shared" si="0"/>
        <v>0.45617826930056754</v>
      </c>
      <c r="H67" s="103">
        <f t="shared" si="0"/>
        <v>0.44503942768950988</v>
      </c>
      <c r="I67" s="103">
        <f t="shared" si="0"/>
        <v>0.3872377519390649</v>
      </c>
      <c r="J67" s="103">
        <f t="shared" si="0"/>
        <v>0.37445272680291908</v>
      </c>
      <c r="K67" s="103">
        <f t="shared" si="0"/>
        <v>0.39265634851907616</v>
      </c>
      <c r="L67" s="103">
        <f t="shared" si="0"/>
        <v>0.35471953317026672</v>
      </c>
      <c r="M67" s="103">
        <f t="shared" si="0"/>
        <v>0.34449199801765368</v>
      </c>
      <c r="N67" s="103">
        <f t="shared" si="0"/>
        <v>0.34269281084050829</v>
      </c>
      <c r="O67" s="103">
        <f t="shared" si="0"/>
        <v>0.33287017751786707</v>
      </c>
      <c r="P67" s="103">
        <f t="shared" si="0"/>
        <v>0.30665679128656215</v>
      </c>
      <c r="Q67" s="103">
        <f t="shared" si="0"/>
        <v>0.26964414668704234</v>
      </c>
      <c r="R67" s="103">
        <f t="shared" si="0"/>
        <v>0.22578807518913141</v>
      </c>
      <c r="S67" s="103">
        <f t="shared" si="0"/>
        <v>0.19139192417082432</v>
      </c>
      <c r="T67" s="103">
        <f t="shared" si="0"/>
        <v>0.15627855197681761</v>
      </c>
      <c r="U67" s="103">
        <f t="shared" si="0"/>
        <v>0.102885803661073</v>
      </c>
      <c r="V67" s="103">
        <f t="shared" si="0"/>
        <v>0.13398320463702418</v>
      </c>
      <c r="W67" s="103">
        <f t="shared" si="0"/>
        <v>0.1542597977399417</v>
      </c>
      <c r="X67" s="103">
        <f t="shared" si="0"/>
        <v>0.11086757972865277</v>
      </c>
      <c r="Y67" s="103">
        <f t="shared" si="0"/>
        <v>0.1688782084535918</v>
      </c>
      <c r="Z67" s="103">
        <f t="shared" si="0"/>
        <v>0.15197940324830089</v>
      </c>
      <c r="AA67" s="103">
        <f t="shared" si="0"/>
        <v>0.13485266989565706</v>
      </c>
      <c r="AB67" s="103">
        <f t="shared" si="0"/>
        <v>0.13589372342562689</v>
      </c>
      <c r="AC67" s="103">
        <f t="shared" si="0"/>
        <v>0.12746040873052814</v>
      </c>
      <c r="AD67" s="103">
        <f t="shared" si="0"/>
        <v>0.12405544140758691</v>
      </c>
      <c r="AE67" s="103">
        <f t="shared" si="0"/>
        <v>0.10543957965501174</v>
      </c>
      <c r="AF67" s="103">
        <f t="shared" ref="AF67" si="1">AF6/AF$57</f>
        <v>0.10550013216146785</v>
      </c>
      <c r="AG67" s="103">
        <f t="shared" ref="AG67" si="2">AG6/AG$57</f>
        <v>0.10516577067864162</v>
      </c>
    </row>
    <row r="68" spans="1:33" s="5" customFormat="1" x14ac:dyDescent="0.55000000000000004">
      <c r="A68" s="21"/>
      <c r="B68" s="359" t="s">
        <v>48</v>
      </c>
      <c r="C68" s="359"/>
      <c r="D68" s="93"/>
      <c r="E68" s="63">
        <f t="shared" ref="E68:R76" si="3">E7/E$57</f>
        <v>0.31777073751306012</v>
      </c>
      <c r="F68" s="63">
        <f t="shared" si="0"/>
        <v>0.31254549031010315</v>
      </c>
      <c r="G68" s="63">
        <f t="shared" si="0"/>
        <v>0.29747397802528946</v>
      </c>
      <c r="H68" s="63">
        <f t="shared" si="0"/>
        <v>0.30050746836981823</v>
      </c>
      <c r="I68" s="63">
        <f t="shared" si="0"/>
        <v>0.27989885290002148</v>
      </c>
      <c r="J68" s="63">
        <f t="shared" si="0"/>
        <v>0.29132756236373197</v>
      </c>
      <c r="K68" s="63">
        <f t="shared" si="0"/>
        <v>0.30796847955804968</v>
      </c>
      <c r="L68" s="63">
        <f t="shared" si="0"/>
        <v>0.27875580353593937</v>
      </c>
      <c r="M68" s="63">
        <f t="shared" si="0"/>
        <v>0.29403231136542096</v>
      </c>
      <c r="N68" s="63">
        <f t="shared" si="0"/>
        <v>0.30054812565349454</v>
      </c>
      <c r="O68" s="63">
        <f t="shared" si="0"/>
        <v>0.29972849441247823</v>
      </c>
      <c r="P68" s="63">
        <f t="shared" si="0"/>
        <v>0.28815564884599304</v>
      </c>
      <c r="Q68" s="63">
        <f t="shared" si="0"/>
        <v>0.24976033262478245</v>
      </c>
      <c r="R68" s="63">
        <f t="shared" si="0"/>
        <v>0.20078628582475133</v>
      </c>
      <c r="S68" s="63">
        <f t="shared" si="0"/>
        <v>0.15003690992657634</v>
      </c>
      <c r="T68" s="63">
        <f t="shared" si="0"/>
        <v>0.10479777115150057</v>
      </c>
      <c r="U68" s="63">
        <f t="shared" si="0"/>
        <v>8.5529424267029697E-2</v>
      </c>
      <c r="V68" s="63">
        <f t="shared" si="0"/>
        <v>0.11312184564367379</v>
      </c>
      <c r="W68" s="63">
        <f t="shared" si="0"/>
        <v>0.11976014245931807</v>
      </c>
      <c r="X68" s="63">
        <f t="shared" si="0"/>
        <v>7.9955241712520483E-2</v>
      </c>
      <c r="Y68" s="63">
        <f t="shared" si="0"/>
        <v>0.10807768764856991</v>
      </c>
      <c r="Z68" s="63">
        <f t="shared" si="0"/>
        <v>9.9309876990955226E-2</v>
      </c>
      <c r="AA68" s="63">
        <f t="shared" si="0"/>
        <v>9.4526979737381917E-2</v>
      </c>
      <c r="AB68" s="63">
        <f t="shared" si="0"/>
        <v>8.6865628125783634E-2</v>
      </c>
      <c r="AC68" s="63">
        <f t="shared" si="0"/>
        <v>8.4576011365218098E-2</v>
      </c>
      <c r="AD68" s="63">
        <f t="shared" si="0"/>
        <v>8.9149316873693915E-2</v>
      </c>
      <c r="AE68" s="63">
        <f t="shared" si="0"/>
        <v>8.2537848310637429E-2</v>
      </c>
      <c r="AF68" s="63">
        <f t="shared" ref="AF68" si="4">AF7/AF$57</f>
        <v>7.2594766400336755E-2</v>
      </c>
      <c r="AG68" s="63">
        <f t="shared" ref="AG68" si="5">AG7/AG$57</f>
        <v>6.9974529108556976E-2</v>
      </c>
    </row>
    <row r="69" spans="1:33" s="5" customFormat="1" x14ac:dyDescent="0.55000000000000004">
      <c r="A69" s="21"/>
      <c r="B69" s="21"/>
      <c r="C69" s="21" t="s">
        <v>49</v>
      </c>
      <c r="D69" s="93"/>
      <c r="E69" s="63">
        <f t="shared" si="3"/>
        <v>9.7648720925456109E-3</v>
      </c>
      <c r="F69" s="63">
        <f t="shared" si="0"/>
        <v>9.8453439239485855E-3</v>
      </c>
      <c r="G69" s="63">
        <f t="shared" si="0"/>
        <v>1.4057941528791259E-3</v>
      </c>
      <c r="H69" s="63">
        <f t="shared" si="0"/>
        <v>2.6789068800260889E-3</v>
      </c>
      <c r="I69" s="63">
        <f t="shared" si="0"/>
        <v>3.8089889741165456E-5</v>
      </c>
      <c r="J69" s="63">
        <f t="shared" si="0"/>
        <v>1.0754234084068107E-4</v>
      </c>
      <c r="K69" s="63">
        <f t="shared" si="0"/>
        <v>1.153801632443595E-2</v>
      </c>
      <c r="L69" s="63">
        <f t="shared" si="0"/>
        <v>1.9435794524031106E-2</v>
      </c>
      <c r="M69" s="63">
        <f t="shared" si="0"/>
        <v>4.5159188167488915E-2</v>
      </c>
      <c r="N69" s="63">
        <f t="shared" si="0"/>
        <v>3.8269076653481574E-2</v>
      </c>
      <c r="O69" s="63">
        <f t="shared" si="0"/>
        <v>6.150706566761692E-2</v>
      </c>
      <c r="P69" s="63">
        <f t="shared" si="0"/>
        <v>6.986759517309804E-2</v>
      </c>
      <c r="Q69" s="63">
        <f t="shared" si="0"/>
        <v>6.7629764159348973E-2</v>
      </c>
      <c r="R69" s="63">
        <f t="shared" si="0"/>
        <v>5.8773063560134287E-2</v>
      </c>
      <c r="S69" s="63">
        <f t="shared" si="0"/>
        <v>5.2517702090526343E-2</v>
      </c>
      <c r="T69" s="63">
        <f t="shared" si="0"/>
        <v>4.3799299706455082E-2</v>
      </c>
      <c r="U69" s="63">
        <f t="shared" si="0"/>
        <v>3.1438851895004179E-2</v>
      </c>
      <c r="V69" s="63">
        <f t="shared" si="0"/>
        <v>3.6038417396452346E-2</v>
      </c>
      <c r="W69" s="63">
        <f t="shared" si="0"/>
        <v>5.7332399609952317E-2</v>
      </c>
      <c r="X69" s="63">
        <f t="shared" si="0"/>
        <v>3.5827787234492814E-2</v>
      </c>
      <c r="Y69" s="63">
        <f t="shared" si="0"/>
        <v>3.7030602673739872E-2</v>
      </c>
      <c r="Z69" s="63">
        <f t="shared" si="0"/>
        <v>3.0055893225144823E-2</v>
      </c>
      <c r="AA69" s="63">
        <f t="shared" si="0"/>
        <v>3.6307512717672165E-2</v>
      </c>
      <c r="AB69" s="63">
        <f t="shared" si="0"/>
        <v>3.0532441955114158E-2</v>
      </c>
      <c r="AC69" s="63">
        <f t="shared" si="0"/>
        <v>3.1671649348224334E-2</v>
      </c>
      <c r="AD69" s="63">
        <f t="shared" si="0"/>
        <v>4.8625066191887452E-2</v>
      </c>
      <c r="AE69" s="63">
        <f t="shared" si="0"/>
        <v>4.8788189375646732E-2</v>
      </c>
      <c r="AF69" s="63">
        <f t="shared" ref="AF69:AG69" si="6">AF8/AF$57</f>
        <v>4.9820259983363591E-2</v>
      </c>
      <c r="AG69" s="63">
        <f t="shared" si="6"/>
        <v>5.8276861290538211E-2</v>
      </c>
    </row>
    <row r="70" spans="1:33" s="5" customFormat="1" x14ac:dyDescent="0.55000000000000004">
      <c r="A70" s="21"/>
      <c r="B70" s="21"/>
      <c r="C70" s="21" t="s">
        <v>50</v>
      </c>
      <c r="D70" s="93"/>
      <c r="E70" s="63">
        <f t="shared" si="3"/>
        <v>0.29061912306697252</v>
      </c>
      <c r="F70" s="63">
        <f t="shared" si="0"/>
        <v>0.29067066863025615</v>
      </c>
      <c r="G70" s="63">
        <f t="shared" si="0"/>
        <v>0.28556737293340889</v>
      </c>
      <c r="H70" s="63">
        <f t="shared" si="0"/>
        <v>0.28807286357216533</v>
      </c>
      <c r="I70" s="63">
        <f t="shared" si="0"/>
        <v>0.27040175724529275</v>
      </c>
      <c r="J70" s="63">
        <f t="shared" si="0"/>
        <v>0.28135796004044583</v>
      </c>
      <c r="K70" s="63">
        <f t="shared" si="0"/>
        <v>0.28709721495839208</v>
      </c>
      <c r="L70" s="63">
        <f t="shared" si="0"/>
        <v>0.23632241155308514</v>
      </c>
      <c r="M70" s="63">
        <f t="shared" si="0"/>
        <v>0.2281055488448846</v>
      </c>
      <c r="N70" s="63">
        <f t="shared" si="0"/>
        <v>0.25272821564773024</v>
      </c>
      <c r="O70" s="63">
        <f t="shared" si="0"/>
        <v>0.17987316884737634</v>
      </c>
      <c r="P70" s="63">
        <f t="shared" si="0"/>
        <v>0.13494935219356288</v>
      </c>
      <c r="Q70" s="63">
        <f t="shared" si="0"/>
        <v>0.10983694621647694</v>
      </c>
      <c r="R70" s="63">
        <f t="shared" si="0"/>
        <v>8.805602046326412E-2</v>
      </c>
      <c r="S70" s="63">
        <f t="shared" si="0"/>
        <v>7.2010643485422632E-2</v>
      </c>
      <c r="T70" s="63">
        <f t="shared" si="0"/>
        <v>5.572685488659785E-2</v>
      </c>
      <c r="U70" s="63">
        <f t="shared" si="0"/>
        <v>5.1905640333343064E-2</v>
      </c>
      <c r="V70" s="63">
        <f t="shared" si="0"/>
        <v>7.7052784043052838E-2</v>
      </c>
      <c r="W70" s="63">
        <f t="shared" si="0"/>
        <v>6.2427742849365753E-2</v>
      </c>
      <c r="X70" s="63">
        <f t="shared" si="0"/>
        <v>4.4127454478027663E-2</v>
      </c>
      <c r="Y70" s="63">
        <f t="shared" si="0"/>
        <v>7.1047084974830033E-2</v>
      </c>
      <c r="Z70" s="63">
        <f t="shared" si="0"/>
        <v>6.9253983765810406E-2</v>
      </c>
      <c r="AA70" s="63">
        <f t="shared" si="0"/>
        <v>5.8219467019709752E-2</v>
      </c>
      <c r="AB70" s="63">
        <f t="shared" si="0"/>
        <v>5.6333186170669472E-2</v>
      </c>
      <c r="AC70" s="63">
        <f t="shared" si="0"/>
        <v>5.290436201699375E-2</v>
      </c>
      <c r="AD70" s="63">
        <f t="shared" si="0"/>
        <v>4.0524250681806477E-2</v>
      </c>
      <c r="AE70" s="63">
        <f t="shared" ref="AE70:AG74" si="7">AE9/AE$57</f>
        <v>3.3749658934990698E-2</v>
      </c>
      <c r="AF70" s="63">
        <f t="shared" si="7"/>
        <v>2.2774506416973157E-2</v>
      </c>
      <c r="AG70" s="63">
        <f t="shared" si="7"/>
        <v>1.1697667818018762E-2</v>
      </c>
    </row>
    <row r="71" spans="1:33" s="5" customFormat="1" x14ac:dyDescent="0.55000000000000004">
      <c r="A71" s="21"/>
      <c r="B71" s="21"/>
      <c r="C71" s="21" t="s">
        <v>73</v>
      </c>
      <c r="D71" s="93"/>
      <c r="E71" s="63">
        <f t="shared" si="3"/>
        <v>2.539571370935069E-2</v>
      </c>
      <c r="F71" s="63">
        <f t="shared" si="3"/>
        <v>1.7883285994691404E-2</v>
      </c>
      <c r="G71" s="63">
        <f t="shared" si="3"/>
        <v>1.6218467967002971E-2</v>
      </c>
      <c r="H71" s="63">
        <f t="shared" si="3"/>
        <v>1.2428524837390043E-2</v>
      </c>
      <c r="I71" s="63">
        <f t="shared" si="3"/>
        <v>1.0456391921963964E-2</v>
      </c>
      <c r="J71" s="63">
        <f t="shared" si="3"/>
        <v>1.0010488660510741E-2</v>
      </c>
      <c r="K71" s="63">
        <f t="shared" si="3"/>
        <v>9.0997780104876153E-3</v>
      </c>
      <c r="L71" s="63">
        <f t="shared" si="3"/>
        <v>2.4573550133487884E-2</v>
      </c>
      <c r="M71" s="63">
        <f t="shared" si="3"/>
        <v>2.1800872619742583E-2</v>
      </c>
      <c r="N71" s="63">
        <f t="shared" si="3"/>
        <v>2.0538981301041145E-2</v>
      </c>
      <c r="O71" s="63">
        <f t="shared" si="3"/>
        <v>6.9471513976688368E-2</v>
      </c>
      <c r="P71" s="63">
        <f t="shared" si="3"/>
        <v>8.8330925837960053E-2</v>
      </c>
      <c r="Q71" s="63">
        <f t="shared" si="3"/>
        <v>7.3019094998505452E-2</v>
      </c>
      <c r="R71" s="63">
        <f t="shared" si="3"/>
        <v>5.3070170493702135E-2</v>
      </c>
      <c r="S71" s="63">
        <f t="shared" ref="S71:AD74" si="8">S10/S$57</f>
        <v>2.4702428763767312E-2</v>
      </c>
      <c r="T71" s="63">
        <f t="shared" si="8"/>
        <v>5.2716165584476447E-3</v>
      </c>
      <c r="U71" s="63">
        <f t="shared" si="8"/>
        <v>2.184932038682441E-3</v>
      </c>
      <c r="V71" s="63">
        <f t="shared" si="8"/>
        <v>0</v>
      </c>
      <c r="W71" s="63">
        <f t="shared" si="8"/>
        <v>0</v>
      </c>
      <c r="X71" s="63">
        <f t="shared" si="8"/>
        <v>0</v>
      </c>
      <c r="Y71" s="63">
        <f t="shared" si="8"/>
        <v>0</v>
      </c>
      <c r="Z71" s="63">
        <f t="shared" si="8"/>
        <v>0</v>
      </c>
      <c r="AA71" s="63">
        <f t="shared" si="8"/>
        <v>0</v>
      </c>
      <c r="AB71" s="63">
        <f t="shared" si="8"/>
        <v>0</v>
      </c>
      <c r="AC71" s="63">
        <f t="shared" si="8"/>
        <v>0</v>
      </c>
      <c r="AD71" s="63">
        <f t="shared" si="8"/>
        <v>0</v>
      </c>
      <c r="AE71" s="63">
        <f t="shared" si="7"/>
        <v>0</v>
      </c>
      <c r="AF71" s="63">
        <f t="shared" si="7"/>
        <v>0</v>
      </c>
      <c r="AG71" s="63">
        <f t="shared" si="7"/>
        <v>0</v>
      </c>
    </row>
    <row r="72" spans="1:33" s="5" customFormat="1" x14ac:dyDescent="0.55000000000000004">
      <c r="A72" s="21"/>
      <c r="B72" s="21"/>
      <c r="C72" s="21" t="s">
        <v>52</v>
      </c>
      <c r="D72" s="93"/>
      <c r="E72" s="63">
        <f t="shared" si="3"/>
        <v>-8.0089713558087333E-3</v>
      </c>
      <c r="F72" s="63">
        <f t="shared" si="3"/>
        <v>-5.8538082387929622E-3</v>
      </c>
      <c r="G72" s="63">
        <f t="shared" si="3"/>
        <v>-5.717657028001478E-3</v>
      </c>
      <c r="H72" s="63">
        <f t="shared" si="3"/>
        <v>-2.6728269197632639E-3</v>
      </c>
      <c r="I72" s="63">
        <f t="shared" si="3"/>
        <v>-9.9738615697640698E-4</v>
      </c>
      <c r="J72" s="63">
        <f t="shared" si="3"/>
        <v>-1.4842867806525833E-4</v>
      </c>
      <c r="K72" s="63">
        <f t="shared" si="3"/>
        <v>2.3347026473407128E-4</v>
      </c>
      <c r="L72" s="63">
        <f t="shared" si="3"/>
        <v>-1.5759526746647401E-3</v>
      </c>
      <c r="M72" s="63">
        <f t="shared" si="3"/>
        <v>-1.0332982666951271E-3</v>
      </c>
      <c r="N72" s="63">
        <f t="shared" si="3"/>
        <v>-1.0988147948758466E-2</v>
      </c>
      <c r="O72" s="63">
        <f t="shared" si="3"/>
        <v>-1.1123254079203336E-2</v>
      </c>
      <c r="P72" s="63">
        <f t="shared" si="3"/>
        <v>-4.9922243586279415E-3</v>
      </c>
      <c r="Q72" s="63">
        <f t="shared" si="3"/>
        <v>-7.2547274954893584E-4</v>
      </c>
      <c r="R72" s="63">
        <f t="shared" si="3"/>
        <v>8.8703130765078423E-4</v>
      </c>
      <c r="S72" s="63">
        <f t="shared" si="8"/>
        <v>8.0613558686005483E-4</v>
      </c>
      <c r="T72" s="63">
        <f t="shared" si="8"/>
        <v>0</v>
      </c>
      <c r="U72" s="63">
        <f t="shared" si="8"/>
        <v>0</v>
      </c>
      <c r="V72" s="63">
        <f t="shared" si="8"/>
        <v>0</v>
      </c>
      <c r="W72" s="63">
        <f t="shared" si="8"/>
        <v>0</v>
      </c>
      <c r="X72" s="63">
        <f t="shared" si="8"/>
        <v>0</v>
      </c>
      <c r="Y72" s="63">
        <f t="shared" si="8"/>
        <v>0</v>
      </c>
      <c r="Z72" s="63">
        <f t="shared" si="8"/>
        <v>0</v>
      </c>
      <c r="AA72" s="63">
        <f t="shared" si="8"/>
        <v>0</v>
      </c>
      <c r="AB72" s="63">
        <f t="shared" si="8"/>
        <v>0</v>
      </c>
      <c r="AC72" s="63">
        <f t="shared" si="8"/>
        <v>0</v>
      </c>
      <c r="AD72" s="63">
        <f t="shared" si="8"/>
        <v>0</v>
      </c>
      <c r="AE72" s="63">
        <f t="shared" si="7"/>
        <v>0</v>
      </c>
      <c r="AF72" s="63">
        <f t="shared" si="7"/>
        <v>0</v>
      </c>
      <c r="AG72" s="63">
        <f t="shared" si="7"/>
        <v>0</v>
      </c>
    </row>
    <row r="73" spans="1:33" s="5" customFormat="1" x14ac:dyDescent="0.55000000000000004">
      <c r="A73" s="21"/>
      <c r="B73" s="21" t="s">
        <v>53</v>
      </c>
      <c r="C73" s="21"/>
      <c r="D73" s="93"/>
      <c r="E73" s="63">
        <f t="shared" si="3"/>
        <v>5.2542314742267421E-2</v>
      </c>
      <c r="F73" s="63">
        <f t="shared" si="3"/>
        <v>6.1932054782955485E-2</v>
      </c>
      <c r="G73" s="63">
        <f t="shared" si="3"/>
        <v>6.075316566120928E-2</v>
      </c>
      <c r="H73" s="63">
        <f t="shared" si="3"/>
        <v>6.0268583166052034E-2</v>
      </c>
      <c r="I73" s="63">
        <f t="shared" si="3"/>
        <v>5.4746194321297119E-2</v>
      </c>
      <c r="J73" s="63">
        <f t="shared" si="3"/>
        <v>5.6025831348360852E-2</v>
      </c>
      <c r="K73" s="63">
        <f t="shared" si="3"/>
        <v>6.163793530473026E-2</v>
      </c>
      <c r="L73" s="63">
        <f t="shared" si="3"/>
        <v>5.4565994112542628E-2</v>
      </c>
      <c r="M73" s="63">
        <f t="shared" si="3"/>
        <v>3.8306492053955123E-2</v>
      </c>
      <c r="N73" s="63">
        <f t="shared" si="3"/>
        <v>3.0780688231242841E-2</v>
      </c>
      <c r="O73" s="63">
        <f t="shared" si="3"/>
        <v>2.3608900033186511E-2</v>
      </c>
      <c r="P73" s="63">
        <f t="shared" si="3"/>
        <v>9.5085628940210394E-3</v>
      </c>
      <c r="Q73" s="63">
        <f t="shared" si="3"/>
        <v>1.7233575719448804E-3</v>
      </c>
      <c r="R73" s="63">
        <f t="shared" si="3"/>
        <v>2.6570803799590976E-3</v>
      </c>
      <c r="S73" s="63">
        <f t="shared" si="8"/>
        <v>1.4408359374464077E-3</v>
      </c>
      <c r="T73" s="63">
        <f t="shared" si="8"/>
        <v>1.2488408855911733E-2</v>
      </c>
      <c r="U73" s="63">
        <f t="shared" si="8"/>
        <v>1.7440184834840867E-3</v>
      </c>
      <c r="V73" s="63">
        <f t="shared" si="8"/>
        <v>8.606118537312741E-4</v>
      </c>
      <c r="W73" s="63">
        <f t="shared" si="8"/>
        <v>2.5518778966370516E-3</v>
      </c>
      <c r="X73" s="63">
        <f t="shared" si="8"/>
        <v>2.8412818058020594E-3</v>
      </c>
      <c r="Y73" s="63">
        <f t="shared" si="8"/>
        <v>6.5213127785428036E-3</v>
      </c>
      <c r="Z73" s="63">
        <f t="shared" si="8"/>
        <v>4.8188912440306113E-3</v>
      </c>
      <c r="AA73" s="63">
        <f t="shared" si="8"/>
        <v>2.2705689174091857E-3</v>
      </c>
      <c r="AB73" s="63">
        <f t="shared" si="8"/>
        <v>8.2543992488682185E-3</v>
      </c>
      <c r="AC73" s="63">
        <f t="shared" si="8"/>
        <v>2.6303588939065774E-3</v>
      </c>
      <c r="AD73" s="63">
        <f t="shared" si="8"/>
        <v>4.6031874927846359E-3</v>
      </c>
      <c r="AE73" s="63">
        <f t="shared" si="7"/>
        <v>1.7684955884920747E-3</v>
      </c>
      <c r="AF73" s="63">
        <f t="shared" si="7"/>
        <v>4.5456771474557175E-3</v>
      </c>
      <c r="AG73" s="63">
        <f t="shared" si="7"/>
        <v>3.6071579190840339E-3</v>
      </c>
    </row>
    <row r="74" spans="1:33" s="5" customFormat="1" x14ac:dyDescent="0.55000000000000004">
      <c r="A74" s="21"/>
      <c r="B74" s="21"/>
      <c r="C74" s="21" t="s">
        <v>54</v>
      </c>
      <c r="D74" s="93"/>
      <c r="E74" s="63">
        <f t="shared" si="3"/>
        <v>6.9796282407308622E-3</v>
      </c>
      <c r="F74" s="63">
        <f t="shared" si="3"/>
        <v>5.2112587346759233E-3</v>
      </c>
      <c r="G74" s="63">
        <f t="shared" si="3"/>
        <v>5.7543181121235852E-3</v>
      </c>
      <c r="H74" s="63">
        <f t="shared" si="3"/>
        <v>4.9968614211676424E-3</v>
      </c>
      <c r="I74" s="63">
        <f t="shared" si="3"/>
        <v>3.7991189411485716E-3</v>
      </c>
      <c r="J74" s="63">
        <f t="shared" si="3"/>
        <v>3.479115397063407E-3</v>
      </c>
      <c r="K74" s="63">
        <f t="shared" si="3"/>
        <v>3.2000160846708263E-3</v>
      </c>
      <c r="L74" s="63">
        <f t="shared" si="3"/>
        <v>3.0485634125000053E-3</v>
      </c>
      <c r="M74" s="63">
        <f t="shared" si="3"/>
        <v>1.9875381541314724E-3</v>
      </c>
      <c r="N74" s="63">
        <f t="shared" si="3"/>
        <v>4.7440661972930672E-3</v>
      </c>
      <c r="O74" s="63">
        <f t="shared" si="3"/>
        <v>6.1771527716133721E-3</v>
      </c>
      <c r="P74" s="63">
        <f t="shared" si="3"/>
        <v>2.6938036821852408E-3</v>
      </c>
      <c r="Q74" s="63">
        <f t="shared" si="3"/>
        <v>5.7971211836737575E-5</v>
      </c>
      <c r="R74" s="63">
        <f t="shared" si="3"/>
        <v>4.2029826957430539E-5</v>
      </c>
      <c r="S74" s="63">
        <f t="shared" si="8"/>
        <v>2.5356300547428626E-6</v>
      </c>
      <c r="T74" s="63">
        <f t="shared" si="8"/>
        <v>9.9603788154431603E-6</v>
      </c>
      <c r="U74" s="63">
        <f t="shared" si="8"/>
        <v>3.1128434128331696E-6</v>
      </c>
      <c r="V74" s="63">
        <f t="shared" si="8"/>
        <v>3.4211573202243406E-7</v>
      </c>
      <c r="W74" s="63">
        <f t="shared" si="8"/>
        <v>1.7788337093028572E-4</v>
      </c>
      <c r="X74" s="63">
        <f t="shared" si="8"/>
        <v>6.1960492871942282E-4</v>
      </c>
      <c r="Y74" s="63">
        <f t="shared" si="8"/>
        <v>1.0325831657132692E-3</v>
      </c>
      <c r="Z74" s="63">
        <f t="shared" si="8"/>
        <v>1.2184177355862229E-3</v>
      </c>
      <c r="AA74" s="63">
        <f t="shared" si="8"/>
        <v>1.4574828407607477E-3</v>
      </c>
      <c r="AB74" s="63">
        <f t="shared" si="8"/>
        <v>7.5234237308533652E-3</v>
      </c>
      <c r="AC74" s="63">
        <f t="shared" si="8"/>
        <v>1.859496883124691E-3</v>
      </c>
      <c r="AD74" s="63">
        <f t="shared" si="8"/>
        <v>2.7367190818156947E-3</v>
      </c>
      <c r="AE74" s="63">
        <f t="shared" si="7"/>
        <v>0</v>
      </c>
      <c r="AF74" s="63">
        <f t="shared" si="7"/>
        <v>0</v>
      </c>
      <c r="AG74" s="63">
        <f t="shared" si="7"/>
        <v>0</v>
      </c>
    </row>
    <row r="75" spans="1:33" s="5" customFormat="1" x14ac:dyDescent="0.55000000000000004">
      <c r="A75" s="21"/>
      <c r="B75" s="21"/>
      <c r="C75" s="21" t="s">
        <v>55</v>
      </c>
      <c r="D75" s="93"/>
      <c r="E75" s="63">
        <f>E14*E$58/E$57</f>
        <v>4.5562686501536553E-2</v>
      </c>
      <c r="F75" s="63">
        <f t="shared" ref="F75:AE75" si="9">F14*F$58/F$57</f>
        <v>5.6720796048279565E-2</v>
      </c>
      <c r="G75" s="63">
        <f t="shared" si="9"/>
        <v>5.4998847549085697E-2</v>
      </c>
      <c r="H75" s="63">
        <f t="shared" si="9"/>
        <v>5.5271721744884393E-2</v>
      </c>
      <c r="I75" s="63">
        <f t="shared" si="9"/>
        <v>5.0947075380148546E-2</v>
      </c>
      <c r="J75" s="63">
        <f t="shared" si="9"/>
        <v>5.2546715951297444E-2</v>
      </c>
      <c r="K75" s="63">
        <f t="shared" si="9"/>
        <v>5.8437919220059427E-2</v>
      </c>
      <c r="L75" s="63">
        <f t="shared" si="9"/>
        <v>5.1517430700042624E-2</v>
      </c>
      <c r="M75" s="63">
        <f t="shared" si="9"/>
        <v>3.6318953899823647E-2</v>
      </c>
      <c r="N75" s="63">
        <f t="shared" si="9"/>
        <v>2.6036622033949776E-2</v>
      </c>
      <c r="O75" s="63">
        <f t="shared" si="9"/>
        <v>1.7431747261573139E-2</v>
      </c>
      <c r="P75" s="63">
        <f t="shared" si="9"/>
        <v>6.8147592118357981E-3</v>
      </c>
      <c r="Q75" s="63">
        <f t="shared" si="9"/>
        <v>1.6653863601081428E-3</v>
      </c>
      <c r="R75" s="63">
        <f t="shared" si="9"/>
        <v>2.6150505530016664E-3</v>
      </c>
      <c r="S75" s="63">
        <f t="shared" si="9"/>
        <v>1.4383003073916649E-3</v>
      </c>
      <c r="T75" s="63">
        <f t="shared" si="9"/>
        <v>1.2478448477096291E-2</v>
      </c>
      <c r="U75" s="63">
        <f t="shared" si="9"/>
        <v>1.7409056400712534E-3</v>
      </c>
      <c r="V75" s="63">
        <f t="shared" si="9"/>
        <v>8.6026973799925154E-4</v>
      </c>
      <c r="W75" s="63">
        <f t="shared" si="9"/>
        <v>2.3739945257067662E-3</v>
      </c>
      <c r="X75" s="63">
        <f t="shared" si="9"/>
        <v>2.2216768770826362E-3</v>
      </c>
      <c r="Y75" s="63">
        <f t="shared" si="9"/>
        <v>5.488729612829534E-3</v>
      </c>
      <c r="Z75" s="63">
        <f t="shared" si="9"/>
        <v>3.6004735084443893E-3</v>
      </c>
      <c r="AA75" s="63">
        <f t="shared" si="9"/>
        <v>8.1308607664843822E-4</v>
      </c>
      <c r="AB75" s="63">
        <f t="shared" si="9"/>
        <v>7.3097551801485326E-4</v>
      </c>
      <c r="AC75" s="63">
        <f t="shared" si="9"/>
        <v>7.7086201078188654E-4</v>
      </c>
      <c r="AD75" s="63">
        <f t="shared" si="9"/>
        <v>1.8664684109689412E-3</v>
      </c>
      <c r="AE75" s="63">
        <f t="shared" si="9"/>
        <v>1.7684955884920747E-3</v>
      </c>
      <c r="AF75" s="63">
        <f t="shared" ref="AF75:AG75" si="10">AF14*AF$58/AF$57</f>
        <v>4.5456771474557175E-3</v>
      </c>
      <c r="AG75" s="63">
        <f t="shared" si="10"/>
        <v>3.6071579190840339E-3</v>
      </c>
    </row>
    <row r="76" spans="1:33" s="5" customFormat="1" x14ac:dyDescent="0.55000000000000004">
      <c r="A76" s="21"/>
      <c r="B76" s="21" t="s">
        <v>74</v>
      </c>
      <c r="C76" s="21"/>
      <c r="D76" s="93"/>
      <c r="E76" s="63">
        <f t="shared" si="3"/>
        <v>0.13825189555599973</v>
      </c>
      <c r="F76" s="63">
        <f t="shared" si="3"/>
        <v>0.11034762781397034</v>
      </c>
      <c r="G76" s="63">
        <f t="shared" si="3"/>
        <v>9.7951125614068726E-2</v>
      </c>
      <c r="H76" s="63">
        <f t="shared" si="3"/>
        <v>8.4263376153639588E-2</v>
      </c>
      <c r="I76" s="63">
        <f t="shared" si="3"/>
        <v>5.2592704717746318E-2</v>
      </c>
      <c r="J76" s="63">
        <f t="shared" si="3"/>
        <v>2.7099333090826232E-2</v>
      </c>
      <c r="K76" s="63">
        <f t="shared" si="3"/>
        <v>2.3049933656296234E-2</v>
      </c>
      <c r="L76" s="63">
        <f t="shared" si="3"/>
        <v>2.1397735521784679E-2</v>
      </c>
      <c r="M76" s="63">
        <f t="shared" si="3"/>
        <v>1.2153194598277548E-2</v>
      </c>
      <c r="N76" s="63">
        <f t="shared" si="3"/>
        <v>1.136399695577095E-2</v>
      </c>
      <c r="O76" s="63">
        <f t="shared" si="3"/>
        <v>9.532783072202327E-3</v>
      </c>
      <c r="P76" s="63">
        <f t="shared" si="3"/>
        <v>8.9925795465480643E-3</v>
      </c>
      <c r="Q76" s="63">
        <f t="shared" si="3"/>
        <v>1.8160456490315047E-2</v>
      </c>
      <c r="R76" s="63">
        <f t="shared" si="3"/>
        <v>2.2344708984420994E-2</v>
      </c>
      <c r="S76" s="63">
        <f t="shared" ref="S76:AE76" si="11">S15/S$57</f>
        <v>3.9914178306801558E-2</v>
      </c>
      <c r="T76" s="63">
        <f t="shared" si="11"/>
        <v>3.899237196940529E-2</v>
      </c>
      <c r="U76" s="63">
        <f t="shared" si="11"/>
        <v>1.5612360910559215E-2</v>
      </c>
      <c r="V76" s="63">
        <f t="shared" si="11"/>
        <v>2.0000747139619104E-2</v>
      </c>
      <c r="W76" s="63">
        <f t="shared" si="11"/>
        <v>3.1947777383986568E-2</v>
      </c>
      <c r="X76" s="63">
        <f t="shared" si="11"/>
        <v>2.8071056210330236E-2</v>
      </c>
      <c r="Y76" s="63">
        <f t="shared" si="11"/>
        <v>5.4279208026479092E-2</v>
      </c>
      <c r="Z76" s="63">
        <f t="shared" si="11"/>
        <v>4.7850635013315053E-2</v>
      </c>
      <c r="AA76" s="63">
        <f t="shared" si="11"/>
        <v>3.8055121240865963E-2</v>
      </c>
      <c r="AB76" s="63">
        <f t="shared" si="11"/>
        <v>4.0773696050975042E-2</v>
      </c>
      <c r="AC76" s="63">
        <f t="shared" si="11"/>
        <v>4.025403847140345E-2</v>
      </c>
      <c r="AD76" s="63">
        <f t="shared" si="11"/>
        <v>3.0302937041108355E-2</v>
      </c>
      <c r="AE76" s="63">
        <f t="shared" si="11"/>
        <v>2.113323575588226E-2</v>
      </c>
      <c r="AF76" s="63">
        <f t="shared" ref="AF76:AG76" si="12">AF15/AF$57</f>
        <v>2.8359688613675382E-2</v>
      </c>
      <c r="AG76" s="63">
        <f t="shared" si="12"/>
        <v>3.1584083651000613E-2</v>
      </c>
    </row>
    <row r="77" spans="1:33" s="5" customFormat="1" x14ac:dyDescent="0.55000000000000004">
      <c r="A77" s="21"/>
      <c r="B77" s="21"/>
      <c r="C77" s="21"/>
      <c r="D77" s="9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</row>
    <row r="78" spans="1:33" s="19" customFormat="1" x14ac:dyDescent="0.55000000000000004">
      <c r="A78" s="1" t="s">
        <v>57</v>
      </c>
      <c r="B78" s="1"/>
      <c r="C78" s="55"/>
      <c r="D78" s="41"/>
      <c r="E78" s="103">
        <f>E17/E$57</f>
        <v>0.48676790656098817</v>
      </c>
      <c r="F78" s="103">
        <f t="shared" ref="F78:AE78" si="13">F17/F$57</f>
        <v>0.44477281901988813</v>
      </c>
      <c r="G78" s="103">
        <f t="shared" si="13"/>
        <v>0.42184396266286517</v>
      </c>
      <c r="H78" s="103">
        <f t="shared" si="13"/>
        <v>0.40125448590131568</v>
      </c>
      <c r="I78" s="103">
        <f t="shared" si="13"/>
        <v>0.34597227696436311</v>
      </c>
      <c r="J78" s="103">
        <f t="shared" si="13"/>
        <v>0.3264959844319068</v>
      </c>
      <c r="K78" s="103">
        <f t="shared" si="13"/>
        <v>0.33420518198659904</v>
      </c>
      <c r="L78" s="103">
        <f t="shared" si="13"/>
        <v>0.30405313593151634</v>
      </c>
      <c r="M78" s="103">
        <f t="shared" si="13"/>
        <v>0.3065743829958138</v>
      </c>
      <c r="N78" s="103">
        <f t="shared" si="13"/>
        <v>0.30764382881030844</v>
      </c>
      <c r="O78" s="103">
        <f t="shared" si="13"/>
        <v>0.32755539898860314</v>
      </c>
      <c r="P78" s="103">
        <f t="shared" si="13"/>
        <v>0.33016243734425266</v>
      </c>
      <c r="Q78" s="103">
        <f t="shared" si="13"/>
        <v>0.26491353785740346</v>
      </c>
      <c r="R78" s="103">
        <f t="shared" si="13"/>
        <v>0.2129680272660584</v>
      </c>
      <c r="S78" s="103">
        <f t="shared" si="13"/>
        <v>0.16657977080204822</v>
      </c>
      <c r="T78" s="103">
        <f t="shared" si="13"/>
        <v>0.14795250542413213</v>
      </c>
      <c r="U78" s="103">
        <f t="shared" si="13"/>
        <v>0.10089059400206268</v>
      </c>
      <c r="V78" s="103">
        <f t="shared" si="13"/>
        <v>0.16719306340407894</v>
      </c>
      <c r="W78" s="103">
        <f t="shared" si="13"/>
        <v>0.16900102569667697</v>
      </c>
      <c r="X78" s="103">
        <f t="shared" si="13"/>
        <v>0.11814502857347786</v>
      </c>
      <c r="Y78" s="103">
        <f t="shared" si="13"/>
        <v>0.18837037179873611</v>
      </c>
      <c r="Z78" s="103">
        <f t="shared" si="13"/>
        <v>0.16291008742000757</v>
      </c>
      <c r="AA78" s="103">
        <f t="shared" si="13"/>
        <v>0.15716921629699362</v>
      </c>
      <c r="AB78" s="103">
        <f t="shared" si="13"/>
        <v>0.16651880481495851</v>
      </c>
      <c r="AC78" s="103">
        <f t="shared" si="13"/>
        <v>0.17254498350535641</v>
      </c>
      <c r="AD78" s="103">
        <f t="shared" si="13"/>
        <v>0.160504045110265</v>
      </c>
      <c r="AE78" s="103">
        <f t="shared" si="13"/>
        <v>0.13584172657831534</v>
      </c>
      <c r="AF78" s="103">
        <f t="shared" ref="AF78:AG78" si="14">AF17/AF$57</f>
        <v>0.14670866378853642</v>
      </c>
      <c r="AG78" s="103">
        <f t="shared" si="14"/>
        <v>0.16141001676237143</v>
      </c>
    </row>
    <row r="79" spans="1:33" s="5" customFormat="1" x14ac:dyDescent="0.55000000000000004">
      <c r="A79" s="21"/>
      <c r="B79" s="21" t="s">
        <v>58</v>
      </c>
      <c r="C79" s="21"/>
      <c r="D79" s="93"/>
      <c r="E79" s="63">
        <f>E18*E$58/E$57</f>
        <v>0.20438650856571</v>
      </c>
      <c r="F79" s="63">
        <f t="shared" ref="F79:AE79" si="15">F18*F$58/F$57</f>
        <v>0.22104665568454307</v>
      </c>
      <c r="G79" s="63">
        <f t="shared" si="15"/>
        <v>0.22107283092873525</v>
      </c>
      <c r="H79" s="63">
        <f t="shared" si="15"/>
        <v>0.23480181060763897</v>
      </c>
      <c r="I79" s="63">
        <f t="shared" si="15"/>
        <v>0.21273985531023989</v>
      </c>
      <c r="J79" s="63">
        <f t="shared" si="15"/>
        <v>0.20876168592583125</v>
      </c>
      <c r="K79" s="63">
        <f t="shared" si="15"/>
        <v>0.22561950164132716</v>
      </c>
      <c r="L79" s="63">
        <f t="shared" si="15"/>
        <v>0.20556207890761857</v>
      </c>
      <c r="M79" s="63">
        <f t="shared" si="15"/>
        <v>0.20621687569840205</v>
      </c>
      <c r="N79" s="63">
        <f t="shared" si="15"/>
        <v>0.20600619392328895</v>
      </c>
      <c r="O79" s="63">
        <f t="shared" si="15"/>
        <v>0.20966565821786751</v>
      </c>
      <c r="P79" s="63">
        <f t="shared" si="15"/>
        <v>0.22761939939636416</v>
      </c>
      <c r="Q79" s="63">
        <f t="shared" si="15"/>
        <v>0.18167180520072149</v>
      </c>
      <c r="R79" s="63">
        <f t="shared" si="15"/>
        <v>0.14827188418765078</v>
      </c>
      <c r="S79" s="63">
        <f t="shared" si="15"/>
        <v>0.12672165216747361</v>
      </c>
      <c r="T79" s="63">
        <f t="shared" si="15"/>
        <v>0.12649997800603929</v>
      </c>
      <c r="U79" s="63">
        <f t="shared" si="15"/>
        <v>9.2437703713195707E-2</v>
      </c>
      <c r="V79" s="63">
        <f t="shared" si="15"/>
        <v>0.15525835576904956</v>
      </c>
      <c r="W79" s="63">
        <f t="shared" si="15"/>
        <v>0.13289785191512488</v>
      </c>
      <c r="X79" s="63">
        <f t="shared" si="15"/>
        <v>0.11703613687764296</v>
      </c>
      <c r="Y79" s="63">
        <f t="shared" si="15"/>
        <v>0.17942171680892968</v>
      </c>
      <c r="Z79" s="63">
        <f t="shared" si="15"/>
        <v>0.15339623773144184</v>
      </c>
      <c r="AA79" s="63">
        <f t="shared" si="15"/>
        <v>0.15610539016060093</v>
      </c>
      <c r="AB79" s="63">
        <f t="shared" si="15"/>
        <v>0.16532133601880336</v>
      </c>
      <c r="AC79" s="63">
        <f t="shared" si="15"/>
        <v>0.17131215226485999</v>
      </c>
      <c r="AD79" s="63">
        <f t="shared" si="15"/>
        <v>0.15938081424404543</v>
      </c>
      <c r="AE79" s="63">
        <f t="shared" si="15"/>
        <v>0.13341905313511165</v>
      </c>
      <c r="AF79" s="63">
        <f t="shared" ref="AF79:AG79" si="16">AF18*AF$58/AF$57</f>
        <v>0.14498471566541457</v>
      </c>
      <c r="AG79" s="63">
        <f t="shared" si="16"/>
        <v>0.15255929797119239</v>
      </c>
    </row>
    <row r="80" spans="1:33" s="5" customFormat="1" x14ac:dyDescent="0.55000000000000004">
      <c r="A80" s="21"/>
      <c r="B80" s="21" t="s">
        <v>59</v>
      </c>
      <c r="C80" s="21"/>
      <c r="D80" s="93"/>
      <c r="E80" s="63">
        <f t="shared" ref="E80:AD83" si="17">E19/E$57</f>
        <v>0.20221181097418062</v>
      </c>
      <c r="F80" s="63">
        <f t="shared" si="17"/>
        <v>0.17017584377822509</v>
      </c>
      <c r="G80" s="63">
        <f t="shared" si="17"/>
        <v>0.16407213293750694</v>
      </c>
      <c r="H80" s="63">
        <f t="shared" si="17"/>
        <v>0.13310103401414913</v>
      </c>
      <c r="I80" s="63">
        <f t="shared" si="17"/>
        <v>0.11481150127967174</v>
      </c>
      <c r="J80" s="63">
        <f t="shared" si="17"/>
        <v>0.10357969851850422</v>
      </c>
      <c r="K80" s="63">
        <f t="shared" si="17"/>
        <v>9.5964923094289001E-2</v>
      </c>
      <c r="L80" s="63">
        <f t="shared" si="17"/>
        <v>8.8746218776952754E-2</v>
      </c>
      <c r="M80" s="63">
        <f t="shared" si="17"/>
        <v>9.2973946039279859E-2</v>
      </c>
      <c r="N80" s="63">
        <f t="shared" si="17"/>
        <v>9.4527782824557968E-2</v>
      </c>
      <c r="O80" s="63">
        <f t="shared" si="17"/>
        <v>9.8498048856068915E-2</v>
      </c>
      <c r="P80" s="63">
        <f t="shared" si="17"/>
        <v>9.3680298365946171E-2</v>
      </c>
      <c r="Q80" s="63">
        <f t="shared" si="17"/>
        <v>6.6932378520403915E-2</v>
      </c>
      <c r="R80" s="63">
        <f t="shared" si="17"/>
        <v>4.4621880010942534E-2</v>
      </c>
      <c r="S80" s="63">
        <f t="shared" si="17"/>
        <v>2.1278507303534432E-2</v>
      </c>
      <c r="T80" s="63">
        <f t="shared" si="17"/>
        <v>8.2561187180722629E-3</v>
      </c>
      <c r="U80" s="63">
        <f t="shared" si="17"/>
        <v>7.5819178423823096E-4</v>
      </c>
      <c r="V80" s="63">
        <f t="shared" si="17"/>
        <v>0</v>
      </c>
      <c r="W80" s="63">
        <f t="shared" si="17"/>
        <v>0</v>
      </c>
      <c r="X80" s="63">
        <f t="shared" si="17"/>
        <v>0</v>
      </c>
      <c r="Y80" s="63">
        <f t="shared" si="17"/>
        <v>0</v>
      </c>
      <c r="Z80" s="63">
        <f t="shared" si="17"/>
        <v>0</v>
      </c>
      <c r="AA80" s="63">
        <f t="shared" si="17"/>
        <v>0</v>
      </c>
      <c r="AB80" s="63">
        <f t="shared" si="17"/>
        <v>0</v>
      </c>
      <c r="AC80" s="63">
        <f t="shared" si="17"/>
        <v>0</v>
      </c>
      <c r="AD80" s="63">
        <f t="shared" si="17"/>
        <v>0</v>
      </c>
      <c r="AE80" s="63">
        <f t="shared" ref="AE80:AG81" si="18">AE19/AE$57</f>
        <v>0</v>
      </c>
      <c r="AF80" s="63">
        <f t="shared" si="18"/>
        <v>0</v>
      </c>
      <c r="AG80" s="63">
        <f t="shared" si="18"/>
        <v>0</v>
      </c>
    </row>
    <row r="81" spans="1:33" s="5" customFormat="1" x14ac:dyDescent="0.55000000000000004">
      <c r="A81" s="21"/>
      <c r="B81" s="21"/>
      <c r="C81" s="21" t="s">
        <v>60</v>
      </c>
      <c r="D81" s="93"/>
      <c r="E81" s="63">
        <f t="shared" si="17"/>
        <v>2.7184948239070344E-2</v>
      </c>
      <c r="F81" s="63">
        <f t="shared" si="17"/>
        <v>2.4755377320287372E-2</v>
      </c>
      <c r="G81" s="63">
        <f t="shared" si="17"/>
        <v>2.3991904813037271E-2</v>
      </c>
      <c r="H81" s="63">
        <f t="shared" si="17"/>
        <v>2.0761367806929366E-2</v>
      </c>
      <c r="I81" s="63">
        <f t="shared" si="17"/>
        <v>1.7322754159246053E-2</v>
      </c>
      <c r="J81" s="63">
        <f t="shared" si="17"/>
        <v>1.556294692816668E-2</v>
      </c>
      <c r="K81" s="63">
        <f t="shared" si="17"/>
        <v>1.3814108620856467E-2</v>
      </c>
      <c r="L81" s="63">
        <f t="shared" si="17"/>
        <v>1.253488285882963E-2</v>
      </c>
      <c r="M81" s="63">
        <f t="shared" si="17"/>
        <v>1.1476993099748124E-2</v>
      </c>
      <c r="N81" s="63">
        <f t="shared" si="17"/>
        <v>9.8195751038614131E-3</v>
      </c>
      <c r="O81" s="63">
        <f t="shared" si="17"/>
        <v>8.3409906909216215E-3</v>
      </c>
      <c r="P81" s="63">
        <f t="shared" si="17"/>
        <v>6.9740593122394967E-3</v>
      </c>
      <c r="Q81" s="63">
        <f t="shared" si="17"/>
        <v>5.4488307993981857E-3</v>
      </c>
      <c r="R81" s="63">
        <f t="shared" si="17"/>
        <v>3.897013740569874E-3</v>
      </c>
      <c r="S81" s="63">
        <f t="shared" si="17"/>
        <v>2.6979372678886896E-3</v>
      </c>
      <c r="T81" s="63">
        <f t="shared" si="17"/>
        <v>1.5507087744403424E-3</v>
      </c>
      <c r="U81" s="63">
        <f t="shared" si="17"/>
        <v>7.5819178423823096E-4</v>
      </c>
      <c r="V81" s="63">
        <f t="shared" si="17"/>
        <v>0</v>
      </c>
      <c r="W81" s="63">
        <f t="shared" si="17"/>
        <v>0</v>
      </c>
      <c r="X81" s="63">
        <f t="shared" si="17"/>
        <v>0</v>
      </c>
      <c r="Y81" s="63">
        <f t="shared" si="17"/>
        <v>0</v>
      </c>
      <c r="Z81" s="63">
        <f t="shared" si="17"/>
        <v>0</v>
      </c>
      <c r="AA81" s="63">
        <f t="shared" si="17"/>
        <v>0</v>
      </c>
      <c r="AB81" s="63">
        <f t="shared" si="17"/>
        <v>0</v>
      </c>
      <c r="AC81" s="63">
        <f t="shared" si="17"/>
        <v>0</v>
      </c>
      <c r="AD81" s="63">
        <f t="shared" si="17"/>
        <v>0</v>
      </c>
      <c r="AE81" s="63">
        <f t="shared" si="18"/>
        <v>0</v>
      </c>
      <c r="AF81" s="63">
        <f t="shared" si="18"/>
        <v>0</v>
      </c>
      <c r="AG81" s="63">
        <f t="shared" si="18"/>
        <v>0</v>
      </c>
    </row>
    <row r="82" spans="1:33" s="5" customFormat="1" x14ac:dyDescent="0.55000000000000004">
      <c r="A82" s="21"/>
      <c r="B82" s="21"/>
      <c r="C82" s="21" t="s">
        <v>61</v>
      </c>
      <c r="D82" s="93"/>
      <c r="E82" s="63">
        <f>E21*E$58/E$57</f>
        <v>0.17502686273511026</v>
      </c>
      <c r="F82" s="63">
        <f t="shared" ref="F82:AE82" si="19">F21*F$58/F$57</f>
        <v>0.14542046645793771</v>
      </c>
      <c r="G82" s="63">
        <f t="shared" si="19"/>
        <v>0.14008022812446966</v>
      </c>
      <c r="H82" s="63">
        <f t="shared" si="19"/>
        <v>0.11233966620721979</v>
      </c>
      <c r="I82" s="63">
        <f t="shared" si="19"/>
        <v>9.7488747120425698E-2</v>
      </c>
      <c r="J82" s="63">
        <f t="shared" si="19"/>
        <v>8.8016751590337533E-2</v>
      </c>
      <c r="K82" s="63">
        <f t="shared" si="19"/>
        <v>8.2150814473432532E-2</v>
      </c>
      <c r="L82" s="63">
        <f t="shared" si="19"/>
        <v>7.6211335918123124E-2</v>
      </c>
      <c r="M82" s="63">
        <f t="shared" si="19"/>
        <v>8.1496952939531742E-2</v>
      </c>
      <c r="N82" s="63">
        <f t="shared" si="19"/>
        <v>8.4708207720696552E-2</v>
      </c>
      <c r="O82" s="63">
        <f t="shared" si="19"/>
        <v>9.0157058165147297E-2</v>
      </c>
      <c r="P82" s="63">
        <f t="shared" si="19"/>
        <v>8.6706239053706682E-2</v>
      </c>
      <c r="Q82" s="63">
        <f t="shared" si="19"/>
        <v>6.1483547721005734E-2</v>
      </c>
      <c r="R82" s="63">
        <f t="shared" si="19"/>
        <v>4.072486627037266E-2</v>
      </c>
      <c r="S82" s="63">
        <f t="shared" si="19"/>
        <v>1.8580570035645741E-2</v>
      </c>
      <c r="T82" s="63">
        <f t="shared" si="19"/>
        <v>6.7054099436319198E-3</v>
      </c>
      <c r="U82" s="63">
        <f t="shared" si="19"/>
        <v>0</v>
      </c>
      <c r="V82" s="63">
        <f t="shared" si="19"/>
        <v>0</v>
      </c>
      <c r="W82" s="63">
        <f t="shared" si="19"/>
        <v>0</v>
      </c>
      <c r="X82" s="63">
        <f t="shared" si="19"/>
        <v>0</v>
      </c>
      <c r="Y82" s="63">
        <f t="shared" si="19"/>
        <v>0</v>
      </c>
      <c r="Z82" s="63">
        <f t="shared" si="19"/>
        <v>0</v>
      </c>
      <c r="AA82" s="63">
        <f t="shared" si="19"/>
        <v>0</v>
      </c>
      <c r="AB82" s="63">
        <f t="shared" si="19"/>
        <v>0</v>
      </c>
      <c r="AC82" s="63">
        <f t="shared" si="19"/>
        <v>0</v>
      </c>
      <c r="AD82" s="63">
        <f t="shared" si="19"/>
        <v>0</v>
      </c>
      <c r="AE82" s="63">
        <f t="shared" si="19"/>
        <v>0</v>
      </c>
      <c r="AF82" s="63">
        <f t="shared" ref="AF82:AG82" si="20">AF21*AF$58/AF$57</f>
        <v>0</v>
      </c>
      <c r="AG82" s="63">
        <f t="shared" si="20"/>
        <v>0</v>
      </c>
    </row>
    <row r="83" spans="1:33" s="5" customFormat="1" x14ac:dyDescent="0.55000000000000004">
      <c r="A83" s="21"/>
      <c r="B83" s="21" t="s">
        <v>63</v>
      </c>
      <c r="C83" s="21"/>
      <c r="D83" s="93"/>
      <c r="E83" s="63">
        <f t="shared" si="17"/>
        <v>8.0169587021097583E-2</v>
      </c>
      <c r="F83" s="63">
        <f t="shared" si="17"/>
        <v>5.3550319557120016E-2</v>
      </c>
      <c r="G83" s="63">
        <f t="shared" si="17"/>
        <v>3.6698998796622959E-2</v>
      </c>
      <c r="H83" s="63">
        <f t="shared" si="17"/>
        <v>3.3351641279527534E-2</v>
      </c>
      <c r="I83" s="63">
        <f t="shared" si="17"/>
        <v>1.8420920374451501E-2</v>
      </c>
      <c r="J83" s="63">
        <f t="shared" si="17"/>
        <v>1.4154599987571376E-2</v>
      </c>
      <c r="K83" s="63">
        <f t="shared" si="17"/>
        <v>1.2620757250982859E-2</v>
      </c>
      <c r="L83" s="63">
        <f t="shared" si="17"/>
        <v>9.7448382469450343E-3</v>
      </c>
      <c r="M83" s="63">
        <f t="shared" si="17"/>
        <v>7.3835612581318912E-3</v>
      </c>
      <c r="N83" s="63">
        <f t="shared" si="17"/>
        <v>7.1098520624615401E-3</v>
      </c>
      <c r="O83" s="63">
        <f t="shared" si="17"/>
        <v>1.9391691914666758E-2</v>
      </c>
      <c r="P83" s="63">
        <f t="shared" si="17"/>
        <v>8.862739581942258E-3</v>
      </c>
      <c r="Q83" s="63">
        <f t="shared" si="17"/>
        <v>1.6309354136278074E-2</v>
      </c>
      <c r="R83" s="63">
        <f t="shared" si="17"/>
        <v>2.0074263067465098E-2</v>
      </c>
      <c r="S83" s="63">
        <f t="shared" si="17"/>
        <v>1.8579611331040202E-2</v>
      </c>
      <c r="T83" s="63">
        <f t="shared" si="17"/>
        <v>1.3196408700020553E-2</v>
      </c>
      <c r="U83" s="63">
        <f t="shared" si="17"/>
        <v>7.6946985046287466E-3</v>
      </c>
      <c r="V83" s="63">
        <f t="shared" si="17"/>
        <v>1.1934707635029384E-2</v>
      </c>
      <c r="W83" s="63">
        <f t="shared" si="17"/>
        <v>3.6103173781552117E-2</v>
      </c>
      <c r="X83" s="63">
        <f t="shared" si="17"/>
        <v>1.1088916958349013E-3</v>
      </c>
      <c r="Y83" s="63">
        <f t="shared" si="17"/>
        <v>8.9486549898064593E-3</v>
      </c>
      <c r="Z83" s="63">
        <f t="shared" si="17"/>
        <v>9.5138496885657335E-3</v>
      </c>
      <c r="AA83" s="63">
        <f t="shared" si="17"/>
        <v>1.0638261363926959E-3</v>
      </c>
      <c r="AB83" s="63">
        <f t="shared" si="17"/>
        <v>1.1974687961551162E-3</v>
      </c>
      <c r="AC83" s="63">
        <f t="shared" si="17"/>
        <v>1.2328312404963702E-3</v>
      </c>
      <c r="AD83" s="63">
        <f t="shared" si="17"/>
        <v>1.1232308662195557E-3</v>
      </c>
      <c r="AE83" s="63">
        <f t="shared" ref="AE83:AG83" si="21">AE22/AE$57</f>
        <v>2.4226734432037066E-3</v>
      </c>
      <c r="AF83" s="63">
        <f t="shared" si="21"/>
        <v>1.7239481231218605E-3</v>
      </c>
      <c r="AG83" s="63">
        <f t="shared" si="21"/>
        <v>8.8507187911790672E-3</v>
      </c>
    </row>
    <row r="84" spans="1:33" s="5" customFormat="1" x14ac:dyDescent="0.55000000000000004">
      <c r="A84" s="21"/>
      <c r="B84" s="21"/>
      <c r="C84" s="21"/>
      <c r="D84" s="9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</row>
    <row r="85" spans="1:33" s="19" customFormat="1" x14ac:dyDescent="0.55000000000000004">
      <c r="A85" s="360" t="s">
        <v>64</v>
      </c>
      <c r="B85" s="362"/>
      <c r="C85" s="362"/>
      <c r="D85" s="41"/>
      <c r="E85" s="103">
        <f>E24/E$57</f>
        <v>2.1797041250339159E-2</v>
      </c>
      <c r="F85" s="103">
        <f t="shared" ref="F85:AC85" si="22">F24/F$57</f>
        <v>4.005235388714086E-2</v>
      </c>
      <c r="G85" s="103">
        <f t="shared" si="22"/>
        <v>3.4334306637702358E-2</v>
      </c>
      <c r="H85" s="103">
        <f t="shared" si="22"/>
        <v>4.378494178819417E-2</v>
      </c>
      <c r="I85" s="103">
        <f t="shared" si="22"/>
        <v>4.1265474974701788E-2</v>
      </c>
      <c r="J85" s="103">
        <f t="shared" si="22"/>
        <v>4.7956742371012252E-2</v>
      </c>
      <c r="K85" s="103">
        <f t="shared" si="22"/>
        <v>5.8451166532477131E-2</v>
      </c>
      <c r="L85" s="103">
        <f t="shared" si="22"/>
        <v>5.0666397238750376E-2</v>
      </c>
      <c r="M85" s="103">
        <f t="shared" si="22"/>
        <v>3.7917615021839865E-2</v>
      </c>
      <c r="N85" s="103">
        <f t="shared" si="22"/>
        <v>3.5048982030199856E-2</v>
      </c>
      <c r="O85" s="103">
        <f t="shared" si="22"/>
        <v>5.3147785292639227E-3</v>
      </c>
      <c r="P85" s="103">
        <f t="shared" si="22"/>
        <v>-2.3505646057690482E-2</v>
      </c>
      <c r="Q85" s="103">
        <f t="shared" si="22"/>
        <v>4.730608829638893E-3</v>
      </c>
      <c r="R85" s="103">
        <f t="shared" si="22"/>
        <v>1.2820047923072999E-2</v>
      </c>
      <c r="S85" s="103">
        <f t="shared" si="22"/>
        <v>2.4812153368776114E-2</v>
      </c>
      <c r="T85" s="103">
        <f t="shared" si="22"/>
        <v>8.3260465526854809E-3</v>
      </c>
      <c r="U85" s="103">
        <f t="shared" si="22"/>
        <v>1.9952096590103181E-3</v>
      </c>
      <c r="V85" s="103">
        <f t="shared" si="22"/>
        <v>-3.3209858767054769E-2</v>
      </c>
      <c r="W85" s="103">
        <f t="shared" si="22"/>
        <v>-1.474122795673528E-2</v>
      </c>
      <c r="X85" s="103">
        <f t="shared" si="22"/>
        <v>-7.2774488448250924E-3</v>
      </c>
      <c r="Y85" s="103">
        <f t="shared" si="22"/>
        <v>-1.9492163345144309E-2</v>
      </c>
      <c r="Z85" s="103">
        <f t="shared" si="22"/>
        <v>-1.0930684171706662E-2</v>
      </c>
      <c r="AA85" s="103">
        <f t="shared" si="22"/>
        <v>-2.2316546401336585E-2</v>
      </c>
      <c r="AB85" s="103">
        <f t="shared" si="22"/>
        <v>-3.0625081389331624E-2</v>
      </c>
      <c r="AC85" s="103">
        <f t="shared" si="22"/>
        <v>-4.5084574774828273E-2</v>
      </c>
      <c r="AD85" s="103">
        <f t="shared" ref="AD85:AE85" si="23">AD24/AD$57</f>
        <v>-3.6448603702678085E-2</v>
      </c>
      <c r="AE85" s="103">
        <f t="shared" si="23"/>
        <v>-3.0402146923303584E-2</v>
      </c>
      <c r="AF85" s="103">
        <f t="shared" ref="AF85:AG85" si="24">AF24/AF$57</f>
        <v>-4.1208531627068577E-2</v>
      </c>
      <c r="AG85" s="103">
        <f t="shared" si="24"/>
        <v>-5.6244246083729812E-2</v>
      </c>
    </row>
    <row r="86" spans="1:33" s="19" customFormat="1" x14ac:dyDescent="0.55000000000000004">
      <c r="A86" s="1"/>
      <c r="B86" s="1"/>
      <c r="C86" s="55"/>
      <c r="D86" s="41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</row>
    <row r="87" spans="1:33" s="19" customFormat="1" x14ac:dyDescent="0.55000000000000004">
      <c r="A87" s="1" t="s">
        <v>65</v>
      </c>
      <c r="B87" s="1"/>
      <c r="C87" s="55"/>
      <c r="D87" s="41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</row>
    <row r="88" spans="1:33" s="5" customFormat="1" x14ac:dyDescent="0.55000000000000004">
      <c r="A88" s="21"/>
      <c r="B88" s="21" t="s">
        <v>66</v>
      </c>
      <c r="C88" s="21"/>
      <c r="D88" s="93"/>
      <c r="E88" s="63">
        <f t="shared" ref="E88:AD88" si="25">E27/E$57</f>
        <v>5.5261321519578861E-2</v>
      </c>
      <c r="F88" s="63">
        <f t="shared" si="25"/>
        <v>5.1459186857199059E-2</v>
      </c>
      <c r="G88" s="63">
        <f t="shared" si="25"/>
        <v>4.9610871095718531E-2</v>
      </c>
      <c r="H88" s="63">
        <f t="shared" si="25"/>
        <v>4.1273696446834228E-2</v>
      </c>
      <c r="I88" s="63">
        <f t="shared" si="25"/>
        <v>3.5068629333932171E-2</v>
      </c>
      <c r="J88" s="63">
        <f t="shared" si="25"/>
        <v>3.1652291181379737E-2</v>
      </c>
      <c r="K88" s="63">
        <f t="shared" si="25"/>
        <v>1.9699628192047063E-2</v>
      </c>
      <c r="L88" s="63">
        <f t="shared" si="25"/>
        <v>2.1480273393689898E-2</v>
      </c>
      <c r="M88" s="63">
        <f t="shared" si="25"/>
        <v>2.1885465829661954E-2</v>
      </c>
      <c r="N88" s="63">
        <f t="shared" si="25"/>
        <v>2.0577426546383421E-2</v>
      </c>
      <c r="O88" s="63">
        <f t="shared" si="25"/>
        <v>1.952901922156661E-2</v>
      </c>
      <c r="P88" s="63">
        <f t="shared" si="25"/>
        <v>1.8566124501430643E-2</v>
      </c>
      <c r="Q88" s="63">
        <f t="shared" si="25"/>
        <v>1.7663682305504299E-2</v>
      </c>
      <c r="R88" s="63">
        <f t="shared" si="25"/>
        <v>1.5448195355173187E-2</v>
      </c>
      <c r="S88" s="63">
        <f t="shared" si="25"/>
        <v>1.3753454195791964E-2</v>
      </c>
      <c r="T88" s="63">
        <f t="shared" si="25"/>
        <v>1.1368264408557429E-2</v>
      </c>
      <c r="U88" s="63">
        <f t="shared" si="25"/>
        <v>1.0549701007827934E-2</v>
      </c>
      <c r="V88" s="63">
        <f t="shared" si="25"/>
        <v>1.0550704644412883E-2</v>
      </c>
      <c r="W88" s="63">
        <f t="shared" si="25"/>
        <v>9.4571174444288732E-3</v>
      </c>
      <c r="X88" s="63">
        <f t="shared" si="25"/>
        <v>7.8618474036734158E-3</v>
      </c>
      <c r="Y88" s="63">
        <f t="shared" si="25"/>
        <v>6.7317289580434911E-3</v>
      </c>
      <c r="Z88" s="63">
        <f t="shared" si="25"/>
        <v>5.8048252844122772E-3</v>
      </c>
      <c r="AA88" s="63">
        <f t="shared" si="25"/>
        <v>4.7108995868189599E-3</v>
      </c>
      <c r="AB88" s="63">
        <f t="shared" si="25"/>
        <v>3.8058837791876952E-3</v>
      </c>
      <c r="AC88" s="63">
        <f t="shared" si="25"/>
        <v>2.9171728762253501E-3</v>
      </c>
      <c r="AD88" s="63">
        <f t="shared" si="25"/>
        <v>2.0939687980880387E-3</v>
      </c>
      <c r="AE88" s="63">
        <f t="shared" ref="AE88:AG88" si="26">AE27/AE$57</f>
        <v>1.2866930310430976E-3</v>
      </c>
      <c r="AF88" s="63">
        <f t="shared" si="26"/>
        <v>4.630578259405164E-4</v>
      </c>
      <c r="AG88" s="63">
        <f t="shared" si="26"/>
        <v>0</v>
      </c>
    </row>
    <row r="89" spans="1:33" s="5" customFormat="1" x14ac:dyDescent="0.55000000000000004">
      <c r="A89" s="9"/>
      <c r="B89" s="9"/>
      <c r="C89" s="9"/>
      <c r="D89" s="104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</row>
    <row r="90" spans="1:33" s="5" customFormat="1" x14ac:dyDescent="0.55000000000000004">
      <c r="D90" s="9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</row>
    <row r="91" spans="1:33" s="5" customFormat="1" x14ac:dyDescent="0.55000000000000004">
      <c r="A91" s="41" t="s">
        <v>26</v>
      </c>
      <c r="C91" s="1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  <row r="92" spans="1:33" s="5" customFormat="1" x14ac:dyDescent="0.55000000000000004">
      <c r="D92" s="9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pans="1:33" s="5" customFormat="1" x14ac:dyDescent="0.55000000000000004">
      <c r="A93" s="38"/>
      <c r="B93" s="38"/>
      <c r="C93" s="38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</row>
    <row r="94" spans="1:33" s="5" customFormat="1" x14ac:dyDescent="0.55000000000000004">
      <c r="A94" s="41" t="s">
        <v>75</v>
      </c>
      <c r="C94" s="19"/>
      <c r="D94" s="19"/>
      <c r="E94" s="63">
        <f>E34/E$57</f>
        <v>0.52696893316641746</v>
      </c>
      <c r="F94" s="63">
        <f t="shared" ref="F94:AE94" si="27">F34/F$57</f>
        <v>0.50618244489486752</v>
      </c>
      <c r="G94" s="63">
        <f t="shared" si="27"/>
        <v>0.46833175906729541</v>
      </c>
      <c r="H94" s="63">
        <f t="shared" si="27"/>
        <v>0.4617540318549801</v>
      </c>
      <c r="I94" s="63">
        <f t="shared" si="27"/>
        <v>0.40214909107471813</v>
      </c>
      <c r="J94" s="63">
        <f t="shared" si="27"/>
        <v>0.3869807482166317</v>
      </c>
      <c r="K94" s="63">
        <f t="shared" si="27"/>
        <v>0.40414701779478779</v>
      </c>
      <c r="L94" s="63">
        <f t="shared" si="27"/>
        <v>0.36043052259628822</v>
      </c>
      <c r="M94" s="63">
        <f t="shared" si="27"/>
        <v>0.34439495476391335</v>
      </c>
      <c r="N94" s="63">
        <f t="shared" si="27"/>
        <v>0.34058371169935631</v>
      </c>
      <c r="O94" s="63">
        <f t="shared" si="27"/>
        <v>0.32941915909855751</v>
      </c>
      <c r="P94" s="63">
        <f t="shared" si="27"/>
        <v>0.30487661983069519</v>
      </c>
      <c r="Q94" s="63">
        <f t="shared" si="27"/>
        <v>0.26944096743957863</v>
      </c>
      <c r="R94" s="63">
        <f t="shared" si="27"/>
        <v>0.22563140477927898</v>
      </c>
      <c r="S94" s="63">
        <f t="shared" si="27"/>
        <v>0.19142571322143262</v>
      </c>
      <c r="T94" s="63">
        <f t="shared" si="27"/>
        <v>0.15608849047090745</v>
      </c>
      <c r="U94" s="63">
        <f t="shared" si="27"/>
        <v>0.10299278884693272</v>
      </c>
      <c r="V94" s="63">
        <f t="shared" si="27"/>
        <v>0.13384260452820207</v>
      </c>
      <c r="W94" s="63">
        <f t="shared" si="27"/>
        <v>0.1543528955644792</v>
      </c>
      <c r="X94" s="63">
        <f t="shared" si="27"/>
        <v>0.1111423187698395</v>
      </c>
      <c r="Y94" s="63">
        <f t="shared" si="27"/>
        <v>0.16892904756690821</v>
      </c>
      <c r="Z94" s="63">
        <f t="shared" si="27"/>
        <v>0.1523381717013258</v>
      </c>
      <c r="AA94" s="63">
        <f t="shared" si="27"/>
        <v>0.13485659747274184</v>
      </c>
      <c r="AB94" s="63">
        <f t="shared" si="27"/>
        <v>0.13579613245332647</v>
      </c>
      <c r="AC94" s="63">
        <f t="shared" si="27"/>
        <v>0.12726309970367816</v>
      </c>
      <c r="AD94" s="63">
        <f t="shared" si="27"/>
        <v>0.12366105209267642</v>
      </c>
      <c r="AE94" s="63">
        <f t="shared" si="27"/>
        <v>0.10518394376429853</v>
      </c>
      <c r="AF94" s="63">
        <f t="shared" ref="AF94:AG94" si="28">AF34/AF$57</f>
        <v>0.10439326314110102</v>
      </c>
      <c r="AG94" s="63">
        <f t="shared" si="28"/>
        <v>0.10410811605148466</v>
      </c>
    </row>
    <row r="95" spans="1:33" s="5" customFormat="1" x14ac:dyDescent="0.55000000000000004"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</row>
    <row r="96" spans="1:33" s="5" customFormat="1" x14ac:dyDescent="0.55000000000000004">
      <c r="A96" s="41" t="s">
        <v>76</v>
      </c>
      <c r="C96" s="19"/>
      <c r="D96" s="19"/>
      <c r="E96" s="63">
        <f>E36/E$57</f>
        <v>0.640023095512812</v>
      </c>
      <c r="F96" s="63">
        <f t="shared" ref="F96:AE96" si="29">F36/F$57</f>
        <v>0.58275991630137669</v>
      </c>
      <c r="G96" s="63">
        <f t="shared" si="29"/>
        <v>0.50165054412819954</v>
      </c>
      <c r="H96" s="63">
        <f t="shared" si="29"/>
        <v>0.50623280376806734</v>
      </c>
      <c r="I96" s="63">
        <f t="shared" si="29"/>
        <v>0.43677089230992372</v>
      </c>
      <c r="J96" s="63">
        <f t="shared" si="29"/>
        <v>0.39725295854569886</v>
      </c>
      <c r="K96" s="63">
        <f t="shared" si="29"/>
        <v>0.39472217099913715</v>
      </c>
      <c r="L96" s="63">
        <f t="shared" si="29"/>
        <v>0.33528926263149306</v>
      </c>
      <c r="M96" s="63">
        <f t="shared" si="29"/>
        <v>0.30580561949689489</v>
      </c>
      <c r="N96" s="63">
        <f t="shared" si="29"/>
        <v>0.28409447997279974</v>
      </c>
      <c r="O96" s="63">
        <f t="shared" si="29"/>
        <v>0.26819854271716537</v>
      </c>
      <c r="P96" s="63">
        <f t="shared" si="29"/>
        <v>0.24805336906724637</v>
      </c>
      <c r="Q96" s="63">
        <f t="shared" si="29"/>
        <v>0.23524827650615407</v>
      </c>
      <c r="R96" s="63">
        <f t="shared" si="29"/>
        <v>0.20164503455333829</v>
      </c>
      <c r="S96" s="63">
        <f t="shared" si="29"/>
        <v>0.1699932610963126</v>
      </c>
      <c r="T96" s="63">
        <f t="shared" si="29"/>
        <v>0.14592363006550643</v>
      </c>
      <c r="U96" s="63">
        <f t="shared" si="29"/>
        <v>0.10657123784890443</v>
      </c>
      <c r="V96" s="63">
        <f t="shared" si="29"/>
        <v>0.14181806675774733</v>
      </c>
      <c r="W96" s="63">
        <f t="shared" si="29"/>
        <v>0.17421270616393678</v>
      </c>
      <c r="X96" s="63">
        <f t="shared" si="29"/>
        <v>0.13261805854540831</v>
      </c>
      <c r="Y96" s="63">
        <f t="shared" si="29"/>
        <v>0.1900322574509187</v>
      </c>
      <c r="Z96" s="63">
        <f t="shared" si="29"/>
        <v>0.17819522443925631</v>
      </c>
      <c r="AA96" s="63">
        <f t="shared" si="29"/>
        <v>0.15792327662444569</v>
      </c>
      <c r="AB96" s="63">
        <f t="shared" si="29"/>
        <v>0.14444710812134862</v>
      </c>
      <c r="AC96" s="63">
        <f t="shared" si="29"/>
        <v>0.12869610578381804</v>
      </c>
      <c r="AD96" s="63">
        <f t="shared" si="29"/>
        <v>0.12682649141035876</v>
      </c>
      <c r="AE96" s="63">
        <f t="shared" si="29"/>
        <v>0.11655601350769754</v>
      </c>
      <c r="AF96" s="63">
        <f t="shared" ref="AF96:AG96" si="30">AF36/AF$57</f>
        <v>0.11140499285216932</v>
      </c>
      <c r="AG96" s="63">
        <f t="shared" si="30"/>
        <v>0.11667811119167711</v>
      </c>
    </row>
    <row r="97" spans="1:33" s="5" customFormat="1" x14ac:dyDescent="0.55000000000000004"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</row>
    <row r="98" spans="1:33" s="5" customFormat="1" x14ac:dyDescent="0.55000000000000004">
      <c r="A98" s="41" t="s">
        <v>77</v>
      </c>
      <c r="C98" s="19"/>
      <c r="D98" s="19"/>
      <c r="E98" s="63">
        <f>E38/E$57</f>
        <v>-0.11305416234639451</v>
      </c>
      <c r="F98" s="63">
        <f t="shared" ref="F98:AE98" si="31">F38/F$57</f>
        <v>-7.6577471406509195E-2</v>
      </c>
      <c r="G98" s="63">
        <f t="shared" si="31"/>
        <v>-3.3318785060904181E-2</v>
      </c>
      <c r="H98" s="63">
        <f t="shared" si="31"/>
        <v>-4.4478771913087287E-2</v>
      </c>
      <c r="I98" s="63">
        <f t="shared" si="31"/>
        <v>-3.4621801235205626E-2</v>
      </c>
      <c r="J98" s="63">
        <f t="shared" si="31"/>
        <v>-1.0272210329067147E-2</v>
      </c>
      <c r="K98" s="63">
        <f t="shared" si="31"/>
        <v>9.4248467956506814E-3</v>
      </c>
      <c r="L98" s="63">
        <f t="shared" si="31"/>
        <v>2.5141259964795173E-2</v>
      </c>
      <c r="M98" s="63">
        <f t="shared" si="31"/>
        <v>3.8589335267018451E-2</v>
      </c>
      <c r="N98" s="63">
        <f t="shared" si="31"/>
        <v>5.6489231726556573E-2</v>
      </c>
      <c r="O98" s="63">
        <f t="shared" si="31"/>
        <v>6.1220616381392111E-2</v>
      </c>
      <c r="P98" s="63">
        <f t="shared" si="31"/>
        <v>5.6823250763448796E-2</v>
      </c>
      <c r="Q98" s="63">
        <f t="shared" si="31"/>
        <v>3.4192690933424558E-2</v>
      </c>
      <c r="R98" s="63">
        <f t="shared" si="31"/>
        <v>2.3986370225940707E-2</v>
      </c>
      <c r="S98" s="63">
        <f t="shared" si="31"/>
        <v>2.1432452125120034E-2</v>
      </c>
      <c r="T98" s="63">
        <f t="shared" si="31"/>
        <v>1.0164860405401023E-2</v>
      </c>
      <c r="U98" s="63">
        <f t="shared" si="31"/>
        <v>-3.5784490019717128E-3</v>
      </c>
      <c r="V98" s="63">
        <f t="shared" si="31"/>
        <v>-7.9754622295452604E-3</v>
      </c>
      <c r="W98" s="63">
        <f t="shared" si="31"/>
        <v>-1.9859810599457569E-2</v>
      </c>
      <c r="X98" s="63">
        <f t="shared" si="31"/>
        <v>-2.1475739775568825E-2</v>
      </c>
      <c r="Y98" s="63">
        <f t="shared" si="31"/>
        <v>-2.1103209884010481E-2</v>
      </c>
      <c r="Z98" s="63">
        <f t="shared" si="31"/>
        <v>-2.5857052737930493E-2</v>
      </c>
      <c r="AA98" s="63">
        <f t="shared" si="31"/>
        <v>-2.3066679151703861E-2</v>
      </c>
      <c r="AB98" s="63">
        <f t="shared" si="31"/>
        <v>-8.6509756680221497E-3</v>
      </c>
      <c r="AC98" s="63">
        <f t="shared" si="31"/>
        <v>-1.4330060801398966E-3</v>
      </c>
      <c r="AD98" s="63">
        <f t="shared" si="31"/>
        <v>-3.1654393176823517E-3</v>
      </c>
      <c r="AE98" s="63">
        <f t="shared" si="31"/>
        <v>-1.1372069743399014E-2</v>
      </c>
      <c r="AF98" s="63">
        <f t="shared" ref="AF98:AG98" si="32">AF38/AF$57</f>
        <v>-7.0117297110682967E-3</v>
      </c>
      <c r="AG98" s="63">
        <f t="shared" si="32"/>
        <v>-1.256999514019244E-2</v>
      </c>
    </row>
    <row r="99" spans="1:33" s="5" customFormat="1" x14ac:dyDescent="0.55000000000000004">
      <c r="A99" s="65"/>
      <c r="B99" s="9"/>
      <c r="C99" s="66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</row>
    <row r="100" spans="1:33" s="5" customFormat="1" x14ac:dyDescent="0.55000000000000004">
      <c r="A100" s="41"/>
      <c r="C100" s="1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</row>
    <row r="101" spans="1:33" s="5" customFormat="1" x14ac:dyDescent="0.55000000000000004">
      <c r="A101" s="67"/>
      <c r="B101" s="38"/>
      <c r="C101" s="57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</row>
    <row r="102" spans="1:33" s="5" customFormat="1" x14ac:dyDescent="0.55000000000000004">
      <c r="A102" s="32" t="s">
        <v>78</v>
      </c>
      <c r="B102" s="100"/>
      <c r="C102" s="19"/>
      <c r="D102" s="19"/>
      <c r="E102" s="63">
        <f>E42/E$57</f>
        <v>-1.8403985355090167E-2</v>
      </c>
      <c r="F102" s="63">
        <f t="shared" ref="F102:AE102" si="33">F42/F$57</f>
        <v>-2.135727198783852E-2</v>
      </c>
      <c r="G102" s="63">
        <f t="shared" si="33"/>
        <v>-1.2153489766727863E-2</v>
      </c>
      <c r="H102" s="63">
        <f t="shared" si="33"/>
        <v>-1.6714604165470229E-2</v>
      </c>
      <c r="I102" s="63">
        <f t="shared" si="33"/>
        <v>-1.4911339135653196E-2</v>
      </c>
      <c r="J102" s="63">
        <f t="shared" si="33"/>
        <v>-1.2528021413712636E-2</v>
      </c>
      <c r="K102" s="63">
        <f t="shared" si="33"/>
        <v>-1.149066927571164E-2</v>
      </c>
      <c r="L102" s="63">
        <f t="shared" si="33"/>
        <v>-5.7109894260215319E-3</v>
      </c>
      <c r="M102" s="63">
        <f t="shared" si="33"/>
        <v>9.7043253740312493E-5</v>
      </c>
      <c r="N102" s="63">
        <f t="shared" si="33"/>
        <v>2.1090991411519956E-3</v>
      </c>
      <c r="O102" s="63">
        <f t="shared" si="33"/>
        <v>3.4510184193095655E-3</v>
      </c>
      <c r="P102" s="63">
        <f t="shared" si="33"/>
        <v>1.7801714558669795E-3</v>
      </c>
      <c r="Q102" s="63">
        <f t="shared" si="33"/>
        <v>2.0317924746372681E-4</v>
      </c>
      <c r="R102" s="63">
        <f t="shared" si="33"/>
        <v>1.5667040985241381E-4</v>
      </c>
      <c r="S102" s="63">
        <f t="shared" si="33"/>
        <v>-3.3789050608305481E-5</v>
      </c>
      <c r="T102" s="63">
        <f t="shared" si="33"/>
        <v>1.9006150591014464E-4</v>
      </c>
      <c r="U102" s="63">
        <f t="shared" si="33"/>
        <v>-1.069851858597237E-4</v>
      </c>
      <c r="V102" s="63">
        <f t="shared" si="33"/>
        <v>1.4060010882210636E-4</v>
      </c>
      <c r="W102" s="63">
        <f t="shared" si="33"/>
        <v>-9.3097824537515081E-5</v>
      </c>
      <c r="X102" s="63">
        <f t="shared" si="33"/>
        <v>-2.7473904118673276E-4</v>
      </c>
      <c r="Y102" s="63">
        <f t="shared" si="33"/>
        <v>-5.0839113316419981E-5</v>
      </c>
      <c r="Z102" s="63">
        <f t="shared" si="33"/>
        <v>-3.5876845302492078E-4</v>
      </c>
      <c r="AA102" s="63">
        <f t="shared" si="33"/>
        <v>-3.9275770847883223E-6</v>
      </c>
      <c r="AB102" s="63">
        <f t="shared" si="33"/>
        <v>9.7590972300418854E-5</v>
      </c>
      <c r="AC102" s="63">
        <f t="shared" si="33"/>
        <v>1.9730902684996355E-4</v>
      </c>
      <c r="AD102" s="63">
        <f t="shared" si="33"/>
        <v>3.9438931491049816E-4</v>
      </c>
      <c r="AE102" s="63">
        <f t="shared" si="33"/>
        <v>2.5563589071322495E-4</v>
      </c>
      <c r="AF102" s="63">
        <f t="shared" ref="AF102:AG102" si="34">AF42/AF$57</f>
        <v>1.1068690203668327E-3</v>
      </c>
      <c r="AG102" s="63">
        <f t="shared" si="34"/>
        <v>1.0576546271569671E-3</v>
      </c>
    </row>
    <row r="103" spans="1:33" s="5" customFormat="1" x14ac:dyDescent="0.55000000000000004">
      <c r="A103" s="32"/>
      <c r="B103" s="100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</row>
    <row r="104" spans="1:33" s="5" customFormat="1" x14ac:dyDescent="0.55000000000000004">
      <c r="A104" s="32" t="s">
        <v>79</v>
      </c>
      <c r="B104" s="100"/>
      <c r="C104" s="19"/>
      <c r="D104" s="19"/>
      <c r="E104" s="63">
        <f>E44/E$57</f>
        <v>-0.15325518895182383</v>
      </c>
      <c r="F104" s="63">
        <f t="shared" ref="F104:AE104" si="35">F44/F$57</f>
        <v>-0.13798709728148859</v>
      </c>
      <c r="G104" s="63">
        <f t="shared" si="35"/>
        <v>-7.9806581465334397E-2</v>
      </c>
      <c r="H104" s="63">
        <f t="shared" si="35"/>
        <v>-0.10497831786675169</v>
      </c>
      <c r="I104" s="63">
        <f t="shared" si="35"/>
        <v>-9.0798615345560607E-2</v>
      </c>
      <c r="J104" s="63">
        <f t="shared" si="35"/>
        <v>-7.0756974113792032E-2</v>
      </c>
      <c r="K104" s="63">
        <f t="shared" si="35"/>
        <v>-6.0516989012538089E-2</v>
      </c>
      <c r="L104" s="63">
        <f t="shared" si="35"/>
        <v>-3.1236126699976739E-2</v>
      </c>
      <c r="M104" s="63">
        <f t="shared" si="35"/>
        <v>7.6876349891890228E-4</v>
      </c>
      <c r="N104" s="63">
        <f t="shared" si="35"/>
        <v>2.3549348837508716E-2</v>
      </c>
      <c r="O104" s="63">
        <f t="shared" si="35"/>
        <v>5.9356856271437754E-2</v>
      </c>
      <c r="P104" s="63">
        <f t="shared" si="35"/>
        <v>8.2109068277006259E-2</v>
      </c>
      <c r="Q104" s="63">
        <f t="shared" si="35"/>
        <v>2.9665261351249392E-2</v>
      </c>
      <c r="R104" s="63">
        <f t="shared" si="35"/>
        <v>1.1322992712720121E-2</v>
      </c>
      <c r="S104" s="63">
        <f t="shared" si="35"/>
        <v>-3.4134902942643832E-3</v>
      </c>
      <c r="T104" s="63">
        <f t="shared" si="35"/>
        <v>2.0288753586256859E-3</v>
      </c>
      <c r="U104" s="63">
        <f t="shared" si="35"/>
        <v>-5.6806438468417547E-3</v>
      </c>
      <c r="V104" s="63">
        <f t="shared" si="35"/>
        <v>2.537499664633161E-2</v>
      </c>
      <c r="W104" s="63">
        <f t="shared" si="35"/>
        <v>-5.2116804672598018E-3</v>
      </c>
      <c r="X104" s="63">
        <f t="shared" si="35"/>
        <v>-1.4473029971930465E-2</v>
      </c>
      <c r="Y104" s="63">
        <f t="shared" si="35"/>
        <v>-1.6618856521825706E-3</v>
      </c>
      <c r="Z104" s="63">
        <f t="shared" si="35"/>
        <v>-1.5285137019248742E-2</v>
      </c>
      <c r="AA104" s="63">
        <f t="shared" si="35"/>
        <v>-7.5406032745206446E-4</v>
      </c>
      <c r="AB104" s="63">
        <f t="shared" si="35"/>
        <v>2.2071696693609894E-2</v>
      </c>
      <c r="AC104" s="63">
        <f t="shared" si="35"/>
        <v>4.3848877721538344E-2</v>
      </c>
      <c r="AD104" s="63">
        <f t="shared" si="35"/>
        <v>3.3677553699906229E-2</v>
      </c>
      <c r="AE104" s="63">
        <f t="shared" si="35"/>
        <v>1.9285713070617796E-2</v>
      </c>
      <c r="AF104" s="63">
        <f t="shared" ref="AF104:AG104" si="36">AF44/AF$57</f>
        <v>3.5303670936367111E-2</v>
      </c>
      <c r="AG104" s="63">
        <f t="shared" si="36"/>
        <v>4.4731905570694341E-2</v>
      </c>
    </row>
    <row r="105" spans="1:33" s="5" customFormat="1" x14ac:dyDescent="0.55000000000000004">
      <c r="A105" s="32"/>
      <c r="B105" s="100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</row>
    <row r="106" spans="1:33" s="5" customFormat="1" x14ac:dyDescent="0.55000000000000004">
      <c r="A106" s="32" t="s">
        <v>80</v>
      </c>
      <c r="B106" s="100"/>
      <c r="C106" s="19"/>
      <c r="D106" s="19"/>
      <c r="E106" s="63">
        <f>E46/E$57</f>
        <v>0.13485120359673367</v>
      </c>
      <c r="F106" s="63">
        <f t="shared" ref="F106:AE106" si="37">F46/F$57</f>
        <v>0.11662982529365006</v>
      </c>
      <c r="G106" s="63">
        <f t="shared" si="37"/>
        <v>6.7653091698606532E-2</v>
      </c>
      <c r="H106" s="63">
        <f t="shared" si="37"/>
        <v>8.8263713701281457E-2</v>
      </c>
      <c r="I106" s="63">
        <f t="shared" si="37"/>
        <v>7.5887276209907414E-2</v>
      </c>
      <c r="J106" s="63">
        <f t="shared" si="37"/>
        <v>5.8228952700079398E-2</v>
      </c>
      <c r="K106" s="63">
        <f t="shared" si="37"/>
        <v>4.9026319736826446E-2</v>
      </c>
      <c r="L106" s="63">
        <f t="shared" si="37"/>
        <v>2.5525137273955206E-2</v>
      </c>
      <c r="M106" s="63">
        <f t="shared" si="37"/>
        <v>-6.7172024517858978E-4</v>
      </c>
      <c r="N106" s="63">
        <f t="shared" si="37"/>
        <v>-2.144024969635672E-2</v>
      </c>
      <c r="O106" s="63">
        <f t="shared" si="37"/>
        <v>-5.5905837852128187E-2</v>
      </c>
      <c r="P106" s="63">
        <f t="shared" si="37"/>
        <v>-8.0328896821139278E-2</v>
      </c>
      <c r="Q106" s="63">
        <f t="shared" si="37"/>
        <v>-2.9462082103785665E-2</v>
      </c>
      <c r="R106" s="63">
        <f t="shared" si="37"/>
        <v>-1.1166322302867708E-2</v>
      </c>
      <c r="S106" s="63">
        <f t="shared" si="37"/>
        <v>3.3797012436560777E-3</v>
      </c>
      <c r="T106" s="63">
        <f t="shared" si="37"/>
        <v>-1.8388138527155415E-3</v>
      </c>
      <c r="U106" s="63">
        <f t="shared" si="37"/>
        <v>5.5736586609820308E-3</v>
      </c>
      <c r="V106" s="63">
        <f t="shared" si="37"/>
        <v>-2.5234396537509505E-2</v>
      </c>
      <c r="W106" s="63">
        <f t="shared" si="37"/>
        <v>5.1185826427222868E-3</v>
      </c>
      <c r="X106" s="63">
        <f t="shared" si="37"/>
        <v>1.4198290930743733E-2</v>
      </c>
      <c r="Y106" s="63">
        <f t="shared" si="37"/>
        <v>1.6110465388661736E-3</v>
      </c>
      <c r="Z106" s="63">
        <f t="shared" si="37"/>
        <v>1.4926368566223829E-2</v>
      </c>
      <c r="AA106" s="63">
        <f t="shared" si="37"/>
        <v>7.5013275036727616E-4</v>
      </c>
      <c r="AB106" s="63">
        <f t="shared" si="37"/>
        <v>-2.1974105721309475E-2</v>
      </c>
      <c r="AC106" s="63">
        <f t="shared" si="37"/>
        <v>-4.3651568694688378E-2</v>
      </c>
      <c r="AD106" s="63">
        <f t="shared" si="37"/>
        <v>-3.3283164384995734E-2</v>
      </c>
      <c r="AE106" s="63">
        <f t="shared" si="37"/>
        <v>-1.903007717990457E-2</v>
      </c>
      <c r="AF106" s="63">
        <f t="shared" ref="AF106:AG106" si="38">AF46/AF$57</f>
        <v>-3.4196801916000275E-2</v>
      </c>
      <c r="AG106" s="63">
        <f t="shared" si="38"/>
        <v>-4.3674250943537378E-2</v>
      </c>
    </row>
    <row r="107" spans="1:33" s="5" customFormat="1" ht="5.25" customHeight="1" x14ac:dyDescent="0.55000000000000004">
      <c r="A107" s="65"/>
      <c r="B107" s="9"/>
      <c r="C107" s="66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9"/>
      <c r="O107" s="9"/>
      <c r="P107" s="9"/>
      <c r="Q107" s="9"/>
      <c r="R107" s="9"/>
      <c r="S107" s="9"/>
      <c r="T107" s="9"/>
      <c r="U107" s="9"/>
      <c r="V107" s="9"/>
      <c r="W107" s="10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1:33" s="5" customFormat="1" ht="12.75" customHeight="1" x14ac:dyDescent="0.55000000000000004">
      <c r="A108" s="21"/>
      <c r="B108" s="21"/>
      <c r="C108" s="21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13"/>
      <c r="Q108" s="13"/>
      <c r="R108" s="13"/>
      <c r="S108" s="13"/>
      <c r="T108" s="13"/>
      <c r="X108" s="13"/>
      <c r="Z108" s="118"/>
    </row>
    <row r="109" spans="1:33" s="73" customFormat="1" x14ac:dyDescent="0.55000000000000004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119"/>
      <c r="L109" s="79"/>
      <c r="M109" s="79"/>
      <c r="N109" s="79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79"/>
      <c r="AA109" s="5"/>
    </row>
    <row r="110" spans="1:33" s="73" customFormat="1" x14ac:dyDescent="0.55000000000000004">
      <c r="A110" s="79"/>
      <c r="B110" s="79"/>
      <c r="C110" s="79"/>
      <c r="D110" s="79"/>
      <c r="E110" s="121"/>
      <c r="F110" s="79"/>
      <c r="G110" s="79"/>
      <c r="H110" s="79"/>
      <c r="I110" s="122"/>
      <c r="J110" s="122"/>
      <c r="K110" s="122"/>
      <c r="L110" s="122"/>
      <c r="M110" s="122"/>
      <c r="N110" s="122"/>
      <c r="O110" s="122"/>
      <c r="P110" s="122"/>
      <c r="Q110" s="79"/>
      <c r="R110" s="79"/>
      <c r="S110" s="79"/>
      <c r="T110" s="79"/>
      <c r="U110" s="79"/>
      <c r="V110" s="79"/>
      <c r="W110" s="79"/>
      <c r="X110" s="79"/>
      <c r="Y110" s="123"/>
      <c r="Z110" s="79"/>
    </row>
    <row r="111" spans="1:33" s="73" customFormat="1" x14ac:dyDescent="0.55000000000000004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123"/>
      <c r="Z111" s="79"/>
    </row>
    <row r="112" spans="1:33" s="73" customFormat="1" x14ac:dyDescent="0.55000000000000004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123"/>
      <c r="Z112" s="79"/>
    </row>
    <row r="113" spans="1:26" s="73" customFormat="1" x14ac:dyDescent="0.55000000000000004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123"/>
      <c r="Z113" s="79"/>
    </row>
    <row r="114" spans="1:26" s="73" customFormat="1" x14ac:dyDescent="0.55000000000000004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123"/>
      <c r="Z114" s="79"/>
    </row>
    <row r="115" spans="1:26" s="73" customFormat="1" x14ac:dyDescent="0.55000000000000004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123"/>
      <c r="Z115" s="79"/>
    </row>
    <row r="116" spans="1:26" s="73" customFormat="1" x14ac:dyDescent="0.55000000000000004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123"/>
      <c r="Z116" s="79"/>
    </row>
    <row r="117" spans="1:26" s="73" customFormat="1" x14ac:dyDescent="0.55000000000000004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123"/>
      <c r="Z117" s="79"/>
    </row>
    <row r="118" spans="1:26" s="73" customFormat="1" x14ac:dyDescent="0.55000000000000004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123"/>
      <c r="Z118" s="79"/>
    </row>
    <row r="119" spans="1:26" s="73" customFormat="1" x14ac:dyDescent="0.55000000000000004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123"/>
      <c r="Z119" s="79"/>
    </row>
    <row r="120" spans="1:26" s="73" customFormat="1" x14ac:dyDescent="0.55000000000000004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123"/>
      <c r="Z120" s="79"/>
    </row>
    <row r="121" spans="1:26" s="73" customFormat="1" x14ac:dyDescent="0.55000000000000004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123"/>
      <c r="Z121" s="79"/>
    </row>
    <row r="122" spans="1:26" s="73" customFormat="1" x14ac:dyDescent="0.55000000000000004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123"/>
      <c r="Z122" s="79"/>
    </row>
    <row r="123" spans="1:26" s="73" customFormat="1" x14ac:dyDescent="0.55000000000000004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123"/>
      <c r="Z123" s="79"/>
    </row>
    <row r="124" spans="1:26" s="73" customFormat="1" x14ac:dyDescent="0.55000000000000004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123"/>
      <c r="Z124" s="79"/>
    </row>
    <row r="125" spans="1:26" s="73" customFormat="1" x14ac:dyDescent="0.55000000000000004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123"/>
      <c r="Z125" s="79"/>
    </row>
    <row r="126" spans="1:26" s="73" customFormat="1" x14ac:dyDescent="0.55000000000000004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123"/>
      <c r="Z126" s="79"/>
    </row>
    <row r="127" spans="1:26" s="73" customFormat="1" x14ac:dyDescent="0.55000000000000004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123"/>
      <c r="Z127" s="79"/>
    </row>
    <row r="128" spans="1:26" s="73" customFormat="1" x14ac:dyDescent="0.55000000000000004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123"/>
      <c r="Z128" s="79"/>
    </row>
    <row r="129" spans="1:26" s="73" customFormat="1" x14ac:dyDescent="0.55000000000000004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123"/>
      <c r="Z129" s="79"/>
    </row>
    <row r="130" spans="1:26" s="73" customFormat="1" x14ac:dyDescent="0.55000000000000004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123"/>
      <c r="Z130" s="79"/>
    </row>
    <row r="131" spans="1:26" s="73" customFormat="1" x14ac:dyDescent="0.55000000000000004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123"/>
      <c r="Z131" s="79"/>
    </row>
    <row r="132" spans="1:26" s="73" customFormat="1" x14ac:dyDescent="0.55000000000000004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123"/>
      <c r="Z132" s="79"/>
    </row>
    <row r="133" spans="1:26" s="73" customFormat="1" x14ac:dyDescent="0.55000000000000004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123"/>
      <c r="Z133" s="79"/>
    </row>
    <row r="134" spans="1:26" s="73" customFormat="1" x14ac:dyDescent="0.55000000000000004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123"/>
      <c r="Z134" s="79"/>
    </row>
    <row r="135" spans="1:26" s="73" customFormat="1" x14ac:dyDescent="0.55000000000000004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123"/>
      <c r="Z135" s="79"/>
    </row>
    <row r="136" spans="1:26" s="73" customFormat="1" x14ac:dyDescent="0.55000000000000004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123"/>
      <c r="Z136" s="79"/>
    </row>
    <row r="137" spans="1:26" s="73" customFormat="1" x14ac:dyDescent="0.55000000000000004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123"/>
      <c r="Z137" s="79"/>
    </row>
    <row r="138" spans="1:26" s="73" customFormat="1" x14ac:dyDescent="0.55000000000000004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123"/>
      <c r="Z138" s="79"/>
    </row>
    <row r="139" spans="1:26" s="73" customFormat="1" x14ac:dyDescent="0.55000000000000004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123"/>
      <c r="Z139" s="79"/>
    </row>
    <row r="140" spans="1:26" s="73" customFormat="1" x14ac:dyDescent="0.55000000000000004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123"/>
      <c r="Z140" s="79"/>
    </row>
    <row r="141" spans="1:26" s="73" customFormat="1" x14ac:dyDescent="0.55000000000000004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123"/>
      <c r="Z141" s="79"/>
    </row>
    <row r="142" spans="1:26" s="73" customFormat="1" x14ac:dyDescent="0.55000000000000004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123"/>
      <c r="Z142" s="79"/>
    </row>
    <row r="143" spans="1:26" s="73" customFormat="1" x14ac:dyDescent="0.55000000000000004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123"/>
      <c r="Z143" s="79"/>
    </row>
    <row r="144" spans="1:26" s="73" customFormat="1" x14ac:dyDescent="0.55000000000000004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123"/>
      <c r="Z144" s="79"/>
    </row>
    <row r="145" spans="1:26" s="73" customFormat="1" x14ac:dyDescent="0.55000000000000004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123"/>
      <c r="Z145" s="79"/>
    </row>
    <row r="146" spans="1:26" s="73" customFormat="1" x14ac:dyDescent="0.55000000000000004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123"/>
      <c r="Z146" s="79"/>
    </row>
  </sheetData>
  <mergeCells count="4">
    <mergeCell ref="B7:C7"/>
    <mergeCell ref="A24:C24"/>
    <mergeCell ref="B68:C68"/>
    <mergeCell ref="A85:C85"/>
  </mergeCell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BZ146"/>
  <sheetViews>
    <sheetView zoomScale="40" zoomScaleNormal="40" workbookViewId="0">
      <pane xSplit="4" ySplit="5" topLeftCell="BU60" activePane="bottomRight" state="frozen"/>
      <selection pane="topRight" activeCell="E1" sqref="E1"/>
      <selection pane="bottomLeft" activeCell="A6" sqref="A6"/>
      <selection pane="bottomRight" activeCell="BZ65" sqref="BZ65:BZ106"/>
    </sheetView>
  </sheetViews>
  <sheetFormatPr baseColWidth="10" defaultColWidth="11.3984375" defaultRowHeight="18" x14ac:dyDescent="0.55000000000000004"/>
  <cols>
    <col min="1" max="1" width="11.3984375" style="80"/>
    <col min="2" max="2" width="11.3984375" style="80" customWidth="1"/>
    <col min="3" max="3" width="60.73046875" style="80" customWidth="1"/>
    <col min="4" max="4" width="11.3984375" style="80" customWidth="1"/>
    <col min="5" max="8" width="16.1328125" style="80" bestFit="1" customWidth="1"/>
    <col min="9" max="40" width="17.59765625" style="80" customWidth="1"/>
    <col min="41" max="44" width="17.59765625" style="80" bestFit="1" customWidth="1"/>
    <col min="45" max="45" width="17.59765625" style="124" bestFit="1" customWidth="1"/>
    <col min="46" max="51" width="18.73046875" style="80" customWidth="1"/>
    <col min="52" max="54" width="18.73046875" style="76" customWidth="1"/>
    <col min="55" max="55" width="19.265625" style="76" bestFit="1" customWidth="1"/>
    <col min="56" max="56" width="19.265625" style="76" customWidth="1"/>
    <col min="57" max="57" width="17.86328125" style="76" customWidth="1"/>
    <col min="58" max="58" width="15.73046875" style="76" bestFit="1" customWidth="1"/>
    <col min="59" max="60" width="15.73046875" style="76" customWidth="1"/>
    <col min="61" max="61" width="15.59765625" style="76" customWidth="1"/>
    <col min="62" max="62" width="16.1328125" style="76" customWidth="1"/>
    <col min="63" max="63" width="14.86328125" style="76" customWidth="1"/>
    <col min="64" max="65" width="16" style="76" customWidth="1"/>
    <col min="66" max="66" width="14.86328125" style="76" customWidth="1"/>
    <col min="67" max="67" width="15.73046875" style="76" bestFit="1" customWidth="1"/>
    <col min="68" max="68" width="14.86328125" style="76" customWidth="1"/>
    <col min="69" max="69" width="15.86328125" style="76" customWidth="1"/>
    <col min="70" max="70" width="14.86328125" style="76" customWidth="1"/>
    <col min="71" max="73" width="15.86328125" style="76" customWidth="1"/>
    <col min="74" max="74" width="14.86328125" style="76" customWidth="1"/>
    <col min="75" max="76" width="15.73046875" style="76" bestFit="1" customWidth="1"/>
    <col min="77" max="77" width="15.265625" style="76" customWidth="1"/>
    <col min="78" max="78" width="14.19921875" style="76" customWidth="1"/>
    <col min="79" max="16384" width="11.3984375" style="76"/>
  </cols>
  <sheetData>
    <row r="1" spans="1:78" s="5" customFormat="1" x14ac:dyDescent="0.55000000000000004">
      <c r="A1" s="2" t="s">
        <v>45</v>
      </c>
      <c r="B1" s="2"/>
      <c r="C1" s="2"/>
      <c r="D1" s="41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105"/>
      <c r="BA1" s="105"/>
      <c r="BB1" s="105"/>
      <c r="BC1" s="105"/>
      <c r="BD1" s="105"/>
      <c r="BE1" s="105"/>
    </row>
    <row r="2" spans="1:78" s="5" customFormat="1" x14ac:dyDescent="0.55000000000000004">
      <c r="A2" s="2" t="s">
        <v>46</v>
      </c>
      <c r="B2" s="2"/>
      <c r="C2" s="2"/>
      <c r="D2" s="41"/>
      <c r="E2" s="106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</row>
    <row r="3" spans="1:78" s="5" customFormat="1" x14ac:dyDescent="0.55000000000000004">
      <c r="D3" s="9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AS3" s="102"/>
      <c r="AW3" s="21"/>
      <c r="AX3" s="21"/>
      <c r="AY3" s="21"/>
      <c r="BB3" s="35"/>
      <c r="BC3" s="35"/>
    </row>
    <row r="4" spans="1:78" s="133" customFormat="1" ht="20.65" x14ac:dyDescent="0.6">
      <c r="A4" s="158"/>
      <c r="B4" s="158"/>
      <c r="C4" s="158"/>
      <c r="D4" s="329"/>
      <c r="E4" s="137">
        <v>1991</v>
      </c>
      <c r="F4" s="137">
        <v>1992</v>
      </c>
      <c r="G4" s="137">
        <v>1993</v>
      </c>
      <c r="H4" s="137">
        <v>1994</v>
      </c>
      <c r="I4" s="137">
        <v>1995</v>
      </c>
      <c r="J4" s="137">
        <v>1996</v>
      </c>
      <c r="K4" s="137">
        <v>1997</v>
      </c>
      <c r="L4" s="137">
        <v>1998</v>
      </c>
      <c r="M4" s="137">
        <v>1999</v>
      </c>
      <c r="N4" s="137">
        <v>2000</v>
      </c>
      <c r="O4" s="137">
        <v>2001</v>
      </c>
      <c r="P4" s="137">
        <v>2002</v>
      </c>
      <c r="Q4" s="137">
        <v>2003</v>
      </c>
      <c r="R4" s="175">
        <v>38139</v>
      </c>
      <c r="S4" s="137">
        <v>2004</v>
      </c>
      <c r="T4" s="175">
        <v>38504</v>
      </c>
      <c r="U4" s="137">
        <v>2005</v>
      </c>
      <c r="V4" s="175">
        <v>38777</v>
      </c>
      <c r="W4" s="175">
        <v>38869</v>
      </c>
      <c r="X4" s="175">
        <v>38961</v>
      </c>
      <c r="Y4" s="137">
        <v>2006</v>
      </c>
      <c r="Z4" s="175">
        <v>39142</v>
      </c>
      <c r="AA4" s="175">
        <v>39234</v>
      </c>
      <c r="AB4" s="175">
        <v>39326</v>
      </c>
      <c r="AC4" s="137">
        <v>2007</v>
      </c>
      <c r="AD4" s="175">
        <v>39508</v>
      </c>
      <c r="AE4" s="175">
        <v>39600</v>
      </c>
      <c r="AF4" s="175">
        <v>39692</v>
      </c>
      <c r="AG4" s="137">
        <v>2008</v>
      </c>
      <c r="AH4" s="175">
        <v>39873</v>
      </c>
      <c r="AI4" s="175">
        <v>39965</v>
      </c>
      <c r="AJ4" s="175">
        <v>40057</v>
      </c>
      <c r="AK4" s="137">
        <v>2009</v>
      </c>
      <c r="AL4" s="175">
        <v>40238</v>
      </c>
      <c r="AM4" s="175">
        <v>40330</v>
      </c>
      <c r="AN4" s="175">
        <v>40422</v>
      </c>
      <c r="AO4" s="137">
        <v>2010</v>
      </c>
      <c r="AP4" s="175">
        <v>40603</v>
      </c>
      <c r="AQ4" s="175">
        <v>40695</v>
      </c>
      <c r="AR4" s="175">
        <v>40787</v>
      </c>
      <c r="AS4" s="137">
        <v>2011</v>
      </c>
      <c r="AT4" s="175">
        <v>40969</v>
      </c>
      <c r="AU4" s="175">
        <v>41061</v>
      </c>
      <c r="AV4" s="175">
        <v>41153</v>
      </c>
      <c r="AW4" s="137">
        <v>2012</v>
      </c>
      <c r="AX4" s="175">
        <v>41334</v>
      </c>
      <c r="AY4" s="330" t="s">
        <v>103</v>
      </c>
      <c r="AZ4" s="330" t="s">
        <v>113</v>
      </c>
      <c r="BA4" s="137">
        <v>2013</v>
      </c>
      <c r="BB4" s="175">
        <v>41699</v>
      </c>
      <c r="BC4" s="175">
        <v>41791</v>
      </c>
      <c r="BD4" s="175">
        <v>41883</v>
      </c>
      <c r="BE4" s="137">
        <v>2014</v>
      </c>
      <c r="BF4" s="175">
        <v>42064</v>
      </c>
      <c r="BG4" s="175">
        <v>42156</v>
      </c>
      <c r="BH4" s="175">
        <v>42248</v>
      </c>
      <c r="BI4" s="137">
        <v>2015</v>
      </c>
      <c r="BJ4" s="175">
        <v>42430</v>
      </c>
      <c r="BK4" s="175">
        <v>42522</v>
      </c>
      <c r="BL4" s="175">
        <v>42614</v>
      </c>
      <c r="BM4" s="137">
        <v>2016</v>
      </c>
      <c r="BN4" s="175">
        <v>42795</v>
      </c>
      <c r="BO4" s="175">
        <v>42887</v>
      </c>
      <c r="BP4" s="175">
        <v>42979</v>
      </c>
      <c r="BQ4" s="137">
        <v>2017</v>
      </c>
      <c r="BR4" s="175">
        <v>43160</v>
      </c>
      <c r="BS4" s="175">
        <v>43252</v>
      </c>
      <c r="BT4" s="175">
        <v>43344</v>
      </c>
      <c r="BU4" s="137">
        <v>2018</v>
      </c>
      <c r="BV4" s="175">
        <v>43525</v>
      </c>
      <c r="BW4" s="175">
        <v>43646</v>
      </c>
      <c r="BX4" s="175">
        <v>43709</v>
      </c>
      <c r="BY4" s="137">
        <v>2019</v>
      </c>
      <c r="BZ4" s="175">
        <v>43891</v>
      </c>
    </row>
    <row r="5" spans="1:78" s="5" customFormat="1" ht="6.75" customHeight="1" x14ac:dyDescent="0.6">
      <c r="A5" s="14"/>
      <c r="B5" s="14"/>
      <c r="C5" s="14"/>
      <c r="D5" s="6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34"/>
      <c r="BC5" s="9"/>
      <c r="BD5" s="9"/>
      <c r="BF5" s="9"/>
      <c r="BG5" s="9"/>
      <c r="BH5" s="9"/>
      <c r="BI5" s="135"/>
    </row>
    <row r="6" spans="1:78" s="19" customFormat="1" x14ac:dyDescent="0.55000000000000004">
      <c r="A6" s="1" t="s">
        <v>47</v>
      </c>
      <c r="B6" s="1"/>
      <c r="C6" s="55"/>
      <c r="D6" s="41" t="s">
        <v>3</v>
      </c>
      <c r="E6" s="17">
        <v>6719499.1337067503</v>
      </c>
      <c r="F6" s="17">
        <v>8079973.1309620775</v>
      </c>
      <c r="G6" s="17">
        <v>9089206.4794407673</v>
      </c>
      <c r="H6" s="17">
        <v>10660385.505657341</v>
      </c>
      <c r="I6" s="17">
        <v>11284724.308031306</v>
      </c>
      <c r="J6" s="17">
        <v>12047407.789435048</v>
      </c>
      <c r="K6" s="17">
        <v>13986958.824070623</v>
      </c>
      <c r="L6" s="17">
        <v>13319461.418856803</v>
      </c>
      <c r="M6" s="17">
        <v>13175758.978866003</v>
      </c>
      <c r="N6" s="17">
        <v>14394878.099992003</v>
      </c>
      <c r="O6" s="17">
        <v>15001790.803447997</v>
      </c>
      <c r="P6" s="17">
        <v>14733165.729346003</v>
      </c>
      <c r="Q6" s="17">
        <v>14102358.70747</v>
      </c>
      <c r="R6" s="17">
        <v>14097902.682318997</v>
      </c>
      <c r="S6" s="17">
        <v>13653791.175557999</v>
      </c>
      <c r="T6" s="17">
        <v>13691906.059829999</v>
      </c>
      <c r="U6" s="17">
        <v>13173832.545640003</v>
      </c>
      <c r="V6" s="17">
        <v>12436371.999386998</v>
      </c>
      <c r="W6" s="17">
        <v>12597562.937404608</v>
      </c>
      <c r="X6" s="17">
        <v>12192171.611192107</v>
      </c>
      <c r="Y6" s="17">
        <v>12827377.904710999</v>
      </c>
      <c r="Z6" s="17">
        <v>10383671.551731</v>
      </c>
      <c r="AA6" s="17">
        <v>11404046.539985999</v>
      </c>
      <c r="AB6" s="17">
        <v>9667670.0319169983</v>
      </c>
      <c r="AC6" s="17">
        <v>9332041.0983560011</v>
      </c>
      <c r="AD6" s="17">
        <v>9042190.0285219997</v>
      </c>
      <c r="AE6" s="17">
        <v>9896750.697633002</v>
      </c>
      <c r="AF6" s="17">
        <v>13080606</v>
      </c>
      <c r="AG6" s="17">
        <v>12574874.212340005</v>
      </c>
      <c r="AH6" s="17">
        <v>12683184.643409384</v>
      </c>
      <c r="AI6" s="17">
        <v>12145761.266624928</v>
      </c>
      <c r="AJ6" s="17">
        <v>13992687.837884808</v>
      </c>
      <c r="AK6" s="17">
        <v>14914817.853239993</v>
      </c>
      <c r="AL6" s="17">
        <v>14966950.280972306</v>
      </c>
      <c r="AM6" s="17">
        <v>13415340.322939901</v>
      </c>
      <c r="AN6" s="17">
        <v>12071925.767061524</v>
      </c>
      <c r="AO6" s="17">
        <v>12362689.784999195</v>
      </c>
      <c r="AP6" s="17">
        <v>14479857.756269667</v>
      </c>
      <c r="AQ6" s="17">
        <v>15339730.093453137</v>
      </c>
      <c r="AR6" s="17">
        <v>17054572</v>
      </c>
      <c r="AS6" s="17">
        <v>20604169.959568806</v>
      </c>
      <c r="AT6" s="17">
        <v>18171063.606069788</v>
      </c>
      <c r="AU6" s="17">
        <v>18873059.298261642</v>
      </c>
      <c r="AV6" s="17">
        <v>18677197.20586329</v>
      </c>
      <c r="AW6" s="17">
        <v>19749319.536005918</v>
      </c>
      <c r="AX6" s="17">
        <v>18103965.798601702</v>
      </c>
      <c r="AY6" s="17">
        <v>18851930.912093449</v>
      </c>
      <c r="AZ6" s="17">
        <v>19837650.121042002</v>
      </c>
      <c r="BA6" s="17">
        <v>18592975.811434995</v>
      </c>
      <c r="BB6" s="178">
        <v>19312260.768718001</v>
      </c>
      <c r="BC6" s="178">
        <v>19422251.754125997</v>
      </c>
      <c r="BD6" s="178">
        <v>19376761.682506997</v>
      </c>
      <c r="BE6" s="178">
        <v>20193733.086088002</v>
      </c>
      <c r="BF6" s="178">
        <v>19690207.295607001</v>
      </c>
      <c r="BG6" s="178">
        <v>19565237.530614998</v>
      </c>
      <c r="BH6" s="178">
        <v>20286213.432697002</v>
      </c>
      <c r="BI6" s="178">
        <v>20336734.989879001</v>
      </c>
      <c r="BJ6" s="178">
        <v>20256859.659499999</v>
      </c>
      <c r="BK6" s="178">
        <v>20588230.206328996</v>
      </c>
      <c r="BL6" s="178">
        <v>20383915.974505004</v>
      </c>
      <c r="BM6" s="178">
        <v>21032035.468988001</v>
      </c>
      <c r="BN6" s="178">
        <v>20160501.292879</v>
      </c>
      <c r="BO6" s="178">
        <v>20217718.990821</v>
      </c>
      <c r="BP6" s="178">
        <v>18983639.243021999</v>
      </c>
      <c r="BQ6" s="178">
        <v>18953410.344423998</v>
      </c>
      <c r="BR6" s="178">
        <v>18854239.744202003</v>
      </c>
      <c r="BS6" s="178">
        <v>18506927.330104001</v>
      </c>
      <c r="BT6" s="178">
        <v>18111710.643973995</v>
      </c>
      <c r="BU6" s="178">
        <v>20178583.221607</v>
      </c>
      <c r="BV6" s="178">
        <v>18668938.355628997</v>
      </c>
      <c r="BW6" s="178">
        <v>18163617.707614999</v>
      </c>
      <c r="BX6" s="178">
        <v>17900133.177715</v>
      </c>
      <c r="BY6" s="178">
        <v>20869169.867456999</v>
      </c>
      <c r="BZ6" s="178">
        <v>21706692.218028001</v>
      </c>
    </row>
    <row r="7" spans="1:78" s="5" customFormat="1" x14ac:dyDescent="0.55000000000000004">
      <c r="A7" s="21"/>
      <c r="B7" s="359" t="s">
        <v>48</v>
      </c>
      <c r="C7" s="359"/>
      <c r="D7" s="93" t="s">
        <v>3</v>
      </c>
      <c r="E7" s="22">
        <v>4198598.8311339999</v>
      </c>
      <c r="F7" s="22">
        <v>5208803.7194250012</v>
      </c>
      <c r="G7" s="22">
        <v>5927074.1078440007</v>
      </c>
      <c r="H7" s="22">
        <v>7198295.8381530009</v>
      </c>
      <c r="I7" s="22">
        <v>8156697.9802320004</v>
      </c>
      <c r="J7" s="22">
        <v>9372990.7485630009</v>
      </c>
      <c r="K7" s="22">
        <v>10970260.531724997</v>
      </c>
      <c r="L7" s="22">
        <v>10467078.419099003</v>
      </c>
      <c r="M7" s="22">
        <v>11245831.220588002</v>
      </c>
      <c r="N7" s="22">
        <v>12624582.410562003</v>
      </c>
      <c r="O7" s="22">
        <v>13508161.663917998</v>
      </c>
      <c r="P7" s="22">
        <v>13844287.982287003</v>
      </c>
      <c r="Q7" s="94">
        <v>13062437.456355</v>
      </c>
      <c r="R7" s="94">
        <v>13388844.378406998</v>
      </c>
      <c r="S7" s="94">
        <v>12141890.20067</v>
      </c>
      <c r="T7" s="94">
        <v>11826693.131454</v>
      </c>
      <c r="U7" s="94">
        <v>10327296.387249002</v>
      </c>
      <c r="V7" s="94">
        <v>9861794.9440739974</v>
      </c>
      <c r="W7" s="94">
        <v>9514924.8749960009</v>
      </c>
      <c r="X7" s="94">
        <v>8966417.2317120004</v>
      </c>
      <c r="Y7" s="94">
        <v>8601824.0963169988</v>
      </c>
      <c r="Z7" s="94">
        <v>8476272.6090120003</v>
      </c>
      <c r="AA7" s="94">
        <v>8502437.223362999</v>
      </c>
      <c r="AB7" s="94">
        <v>7824807.2695149994</v>
      </c>
      <c r="AC7" s="94">
        <v>7757767.0968870008</v>
      </c>
      <c r="AD7" s="94">
        <v>8036572.788555</v>
      </c>
      <c r="AE7" s="94">
        <v>8854762.2001520004</v>
      </c>
      <c r="AF7" s="94">
        <v>10528838</v>
      </c>
      <c r="AG7" s="94">
        <v>10616949.963920003</v>
      </c>
      <c r="AH7" s="94">
        <v>11141851.531382</v>
      </c>
      <c r="AI7" s="94">
        <v>11253040.831061002</v>
      </c>
      <c r="AJ7" s="94">
        <v>11562601.025731999</v>
      </c>
      <c r="AK7" s="94">
        <v>11579171.871274341</v>
      </c>
      <c r="AL7" s="94">
        <v>12267227.829916371</v>
      </c>
      <c r="AM7" s="94">
        <v>10298471.637473682</v>
      </c>
      <c r="AN7" s="94">
        <v>10309217.92995928</v>
      </c>
      <c r="AO7" s="94">
        <v>8915697.919948902</v>
      </c>
      <c r="AP7" s="94">
        <v>11065137.927938843</v>
      </c>
      <c r="AQ7" s="94">
        <v>13167203.169002524</v>
      </c>
      <c r="AR7" s="94">
        <v>14490544</v>
      </c>
      <c r="AS7" s="94">
        <v>13186136.12460408</v>
      </c>
      <c r="AT7" s="94">
        <v>15847234.765858812</v>
      </c>
      <c r="AU7" s="94">
        <v>14839609.60005377</v>
      </c>
      <c r="AV7" s="94">
        <v>14965478.349296</v>
      </c>
      <c r="AW7" s="94">
        <v>12905054.578820001</v>
      </c>
      <c r="AX7" s="94">
        <v>14875167.465396002</v>
      </c>
      <c r="AY7" s="94">
        <v>15247542.753327003</v>
      </c>
      <c r="AZ7" s="94">
        <v>15064627.618441001</v>
      </c>
      <c r="BA7" s="94">
        <v>13033022.254175998</v>
      </c>
      <c r="BB7" s="179">
        <v>14084775.209482998</v>
      </c>
      <c r="BC7" s="179">
        <v>14868631.040921999</v>
      </c>
      <c r="BD7" s="179">
        <v>15170482.985425998</v>
      </c>
      <c r="BE7" s="179">
        <v>12908184.9</v>
      </c>
      <c r="BF7" s="179">
        <v>14077941</v>
      </c>
      <c r="BG7" s="179">
        <v>14672602.799999999</v>
      </c>
      <c r="BH7" s="179">
        <v>15286681.1</v>
      </c>
      <c r="BI7" s="179">
        <v>13494385.800000001</v>
      </c>
      <c r="BJ7" s="179">
        <v>13901995.300000001</v>
      </c>
      <c r="BK7" s="179">
        <v>14941461.199999999</v>
      </c>
      <c r="BL7" s="179">
        <v>15743262.300000001</v>
      </c>
      <c r="BM7" s="179">
        <v>15114142.300000001</v>
      </c>
      <c r="BN7" s="179">
        <v>15643344.800000001</v>
      </c>
      <c r="BO7" s="179">
        <v>16336869.199999999</v>
      </c>
      <c r="BP7" s="179">
        <v>14831953.027582999</v>
      </c>
      <c r="BQ7" s="179">
        <v>14836683.843921</v>
      </c>
      <c r="BR7" s="179">
        <v>14611248.511149</v>
      </c>
      <c r="BS7" s="179">
        <v>15502885.811201002</v>
      </c>
      <c r="BT7" s="179">
        <v>15033533.535819998</v>
      </c>
      <c r="BU7" s="179">
        <v>13884907.111020001</v>
      </c>
      <c r="BV7" s="179">
        <v>16293029.992556</v>
      </c>
      <c r="BW7" s="179">
        <v>15268323.138225999</v>
      </c>
      <c r="BX7" s="179">
        <v>15439702.279629</v>
      </c>
      <c r="BY7" s="179">
        <v>13885795.016175998</v>
      </c>
      <c r="BZ7" s="179">
        <v>10121599.743610999</v>
      </c>
    </row>
    <row r="8" spans="1:78" s="25" customFormat="1" x14ac:dyDescent="0.55000000000000004">
      <c r="A8" s="21"/>
      <c r="B8" s="21"/>
      <c r="C8" s="21" t="s">
        <v>49</v>
      </c>
      <c r="D8" s="93" t="s">
        <v>3</v>
      </c>
      <c r="E8" s="22">
        <v>129020</v>
      </c>
      <c r="F8" s="22">
        <v>164080</v>
      </c>
      <c r="G8" s="22">
        <v>28010</v>
      </c>
      <c r="H8" s="22">
        <v>64170</v>
      </c>
      <c r="I8" s="22">
        <v>1110</v>
      </c>
      <c r="J8" s="22">
        <v>3460</v>
      </c>
      <c r="K8" s="22">
        <v>411000</v>
      </c>
      <c r="L8" s="22">
        <v>729800</v>
      </c>
      <c r="M8" s="22">
        <v>1727200</v>
      </c>
      <c r="N8" s="22">
        <v>1607500</v>
      </c>
      <c r="O8" s="22">
        <v>2772000</v>
      </c>
      <c r="P8" s="22">
        <v>3356752.2</v>
      </c>
      <c r="Q8" s="22">
        <v>3537029.1</v>
      </c>
      <c r="R8" s="22">
        <v>4055542.1290930002</v>
      </c>
      <c r="S8" s="22">
        <v>3554107.7</v>
      </c>
      <c r="T8" s="22">
        <v>3783669.3780770004</v>
      </c>
      <c r="U8" s="22">
        <v>3614883</v>
      </c>
      <c r="V8" s="22">
        <v>3654986.9758819998</v>
      </c>
      <c r="W8" s="22">
        <v>3633139.0562320002</v>
      </c>
      <c r="X8" s="22">
        <v>3510003.8589850003</v>
      </c>
      <c r="Y8" s="22">
        <v>3595056.1493540001</v>
      </c>
      <c r="Z8" s="22">
        <v>3427197.3304559998</v>
      </c>
      <c r="AA8" s="22">
        <v>3345065.0214749998</v>
      </c>
      <c r="AB8" s="22">
        <v>3015973.272837</v>
      </c>
      <c r="AC8" s="22">
        <v>2851595.1426670002</v>
      </c>
      <c r="AD8" s="22">
        <v>3417017.1917590001</v>
      </c>
      <c r="AE8" s="22">
        <v>3444242.3338460005</v>
      </c>
      <c r="AF8" s="22">
        <v>3610946</v>
      </c>
      <c r="AG8" s="22">
        <v>3382353.5330409999</v>
      </c>
      <c r="AH8" s="22">
        <v>4098446.4524610001</v>
      </c>
      <c r="AI8" s="22">
        <v>4214426.7797920005</v>
      </c>
      <c r="AJ8" s="22">
        <v>5450844.6469590003</v>
      </c>
      <c r="AK8" s="22">
        <v>5543260.84825534</v>
      </c>
      <c r="AL8" s="22">
        <v>6311634.6421573712</v>
      </c>
      <c r="AM8" s="22">
        <v>4629293.3051136807</v>
      </c>
      <c r="AN8" s="22">
        <v>5360677.6805592813</v>
      </c>
      <c r="AO8" s="22">
        <v>3995106.7782579004</v>
      </c>
      <c r="AP8" s="22">
        <v>5441265.075302843</v>
      </c>
      <c r="AQ8" s="22">
        <v>6572220.3720425218</v>
      </c>
      <c r="AR8" s="22">
        <v>6869356</v>
      </c>
      <c r="AS8" s="22">
        <v>4517959.0557100782</v>
      </c>
      <c r="AT8" s="22">
        <v>7067394.754109811</v>
      </c>
      <c r="AU8" s="22">
        <v>5889870.3364797691</v>
      </c>
      <c r="AV8" s="22">
        <v>6000284.150923999</v>
      </c>
      <c r="AW8" s="22">
        <v>3905683.4449709998</v>
      </c>
      <c r="AX8" s="22">
        <v>5978078.675466001</v>
      </c>
      <c r="AY8" s="22">
        <v>6626723.6029620012</v>
      </c>
      <c r="AZ8" s="22">
        <v>6671064.3938159999</v>
      </c>
      <c r="BA8" s="22">
        <v>5005942.4574640002</v>
      </c>
      <c r="BB8" s="112">
        <v>6022077.8404299999</v>
      </c>
      <c r="BC8" s="112">
        <v>6673103.4329260001</v>
      </c>
      <c r="BD8" s="112">
        <v>6991594.9268379994</v>
      </c>
      <c r="BE8" s="112">
        <v>4537104.2</v>
      </c>
      <c r="BF8" s="112">
        <v>5774853.5</v>
      </c>
      <c r="BG8" s="112">
        <v>6213129.7000000002</v>
      </c>
      <c r="BH8" s="112">
        <v>6773041.0999999996</v>
      </c>
      <c r="BI8" s="112">
        <v>5053317.7</v>
      </c>
      <c r="BJ8" s="112">
        <v>6598996.4000000004</v>
      </c>
      <c r="BK8" s="112">
        <v>7536998.7999999998</v>
      </c>
      <c r="BL8" s="112">
        <v>8933243.6999999993</v>
      </c>
      <c r="BM8" s="112">
        <v>8243766.7000000002</v>
      </c>
      <c r="BN8" s="112">
        <v>9125644.5</v>
      </c>
      <c r="BO8" s="112">
        <v>9980965.0999999996</v>
      </c>
      <c r="BP8" s="112">
        <v>8827987.0317519996</v>
      </c>
      <c r="BQ8" s="112">
        <v>8769975.9068050012</v>
      </c>
      <c r="BR8" s="112">
        <v>11138611.963054001</v>
      </c>
      <c r="BS8" s="112">
        <v>10362785.058471</v>
      </c>
      <c r="BT8" s="112">
        <v>10575961.629556</v>
      </c>
      <c r="BU8" s="112">
        <v>9528919.4582030009</v>
      </c>
      <c r="BV8" s="112">
        <v>11972332.636155</v>
      </c>
      <c r="BW8" s="112">
        <v>10899971.126490999</v>
      </c>
      <c r="BX8" s="112">
        <v>11085734.191367</v>
      </c>
      <c r="BY8" s="112">
        <v>11564501.546142999</v>
      </c>
      <c r="BZ8" s="112">
        <v>7845491.0565319993</v>
      </c>
    </row>
    <row r="9" spans="1:78" s="25" customFormat="1" x14ac:dyDescent="0.55000000000000004">
      <c r="A9" s="21"/>
      <c r="B9" s="21"/>
      <c r="C9" s="21" t="s">
        <v>50</v>
      </c>
      <c r="D9" s="93" t="s">
        <v>3</v>
      </c>
      <c r="E9" s="22">
        <v>3839853.6</v>
      </c>
      <c r="F9" s="22">
        <v>4844243.5</v>
      </c>
      <c r="G9" s="22">
        <v>5689838.7999999998</v>
      </c>
      <c r="H9" s="22">
        <v>6900439.8000000007</v>
      </c>
      <c r="I9" s="22">
        <v>7879937.5</v>
      </c>
      <c r="J9" s="22">
        <v>9052235</v>
      </c>
      <c r="K9" s="22">
        <v>10226797.4</v>
      </c>
      <c r="L9" s="22">
        <v>8873735.3000000007</v>
      </c>
      <c r="M9" s="22">
        <v>8724335.4000000004</v>
      </c>
      <c r="N9" s="22">
        <v>10615897.800000001</v>
      </c>
      <c r="O9" s="22">
        <v>8106522.7000000002</v>
      </c>
      <c r="P9" s="22">
        <v>6483571.2999999998</v>
      </c>
      <c r="Q9" s="22">
        <v>5744460.0000000009</v>
      </c>
      <c r="R9" s="22">
        <v>5393711.0056189978</v>
      </c>
      <c r="S9" s="22">
        <v>5324898.1999999993</v>
      </c>
      <c r="T9" s="22">
        <v>5076387.5931929993</v>
      </c>
      <c r="U9" s="22">
        <v>4956615.3999999994</v>
      </c>
      <c r="V9" s="22">
        <v>4784687.7584419986</v>
      </c>
      <c r="W9" s="22">
        <v>4771091.777633002</v>
      </c>
      <c r="X9" s="22">
        <v>4696081.6670390014</v>
      </c>
      <c r="Y9" s="22">
        <v>4574072.5008599991</v>
      </c>
      <c r="Z9" s="22">
        <v>4618052.0380739998</v>
      </c>
      <c r="AA9" s="22">
        <v>4730995.7694509998</v>
      </c>
      <c r="AB9" s="22">
        <v>4606562.3122219993</v>
      </c>
      <c r="AC9" s="22">
        <v>4707992.2748419996</v>
      </c>
      <c r="AD9" s="22">
        <v>4619555.5967959994</v>
      </c>
      <c r="AE9" s="22">
        <v>5410519.8663060013</v>
      </c>
      <c r="AF9" s="22">
        <v>6917893</v>
      </c>
      <c r="AG9" s="22">
        <v>7231720.3464190029</v>
      </c>
      <c r="AH9" s="22">
        <v>7040740.530421</v>
      </c>
      <c r="AI9" s="22">
        <v>7036151.0471470011</v>
      </c>
      <c r="AJ9" s="22">
        <v>6111756.3787729992</v>
      </c>
      <c r="AK9" s="22">
        <v>6035911.0230190009</v>
      </c>
      <c r="AL9" s="22">
        <v>5955593.1877590008</v>
      </c>
      <c r="AM9" s="22">
        <v>5669178.3323600013</v>
      </c>
      <c r="AN9" s="22">
        <v>4948540.2493999992</v>
      </c>
      <c r="AO9" s="22">
        <v>4920591.1416910011</v>
      </c>
      <c r="AP9" s="22">
        <v>5623872.8526360011</v>
      </c>
      <c r="AQ9" s="22">
        <v>6594982.7969600009</v>
      </c>
      <c r="AR9" s="22">
        <v>7621187</v>
      </c>
      <c r="AS9" s="22">
        <v>8668177.0688940007</v>
      </c>
      <c r="AT9" s="22">
        <v>8779840.0117489994</v>
      </c>
      <c r="AU9" s="22">
        <v>8949739.2635740023</v>
      </c>
      <c r="AV9" s="22">
        <v>8965194.1983720008</v>
      </c>
      <c r="AW9" s="22">
        <v>8999371.1338490006</v>
      </c>
      <c r="AX9" s="22">
        <v>8897088.789929999</v>
      </c>
      <c r="AY9" s="22">
        <v>8620819.1503650006</v>
      </c>
      <c r="AZ9" s="22">
        <v>8393563.2246249989</v>
      </c>
      <c r="BA9" s="22">
        <v>8027079.7967119971</v>
      </c>
      <c r="BB9" s="112">
        <v>8062697.3690529978</v>
      </c>
      <c r="BC9" s="112">
        <v>8195527.6079959981</v>
      </c>
      <c r="BD9" s="112">
        <v>8178888.0585879982</v>
      </c>
      <c r="BE9" s="112">
        <v>8371080.7000000002</v>
      </c>
      <c r="BF9" s="112">
        <v>8303087.5000000019</v>
      </c>
      <c r="BG9" s="112">
        <v>8459473.0999999996</v>
      </c>
      <c r="BH9" s="112">
        <v>8513640</v>
      </c>
      <c r="BI9" s="112">
        <v>8441068.0999999996</v>
      </c>
      <c r="BJ9" s="112">
        <v>7302998.9000000004</v>
      </c>
      <c r="BK9" s="112">
        <v>7404462.4000000004</v>
      </c>
      <c r="BL9" s="112">
        <v>6810018.6000000015</v>
      </c>
      <c r="BM9" s="112">
        <v>6870375.6000000015</v>
      </c>
      <c r="BN9" s="112">
        <v>6517700.3000000007</v>
      </c>
      <c r="BO9" s="112">
        <v>6355904.0999999996</v>
      </c>
      <c r="BP9" s="112">
        <v>6003965.9958310006</v>
      </c>
      <c r="BQ9" s="112">
        <v>6066707.9371159999</v>
      </c>
      <c r="BR9" s="112">
        <v>3472636.548094999</v>
      </c>
      <c r="BS9" s="112">
        <v>5140100.7527300026</v>
      </c>
      <c r="BT9" s="112">
        <v>4457571.9062639968</v>
      </c>
      <c r="BU9" s="112">
        <v>4355987.6528169988</v>
      </c>
      <c r="BV9" s="112">
        <v>4320697.3564009983</v>
      </c>
      <c r="BW9" s="112">
        <v>4368352.0117349997</v>
      </c>
      <c r="BX9" s="112">
        <v>4353968.0882619992</v>
      </c>
      <c r="BY9" s="112">
        <v>2321293.4700329988</v>
      </c>
      <c r="BZ9" s="112">
        <v>2276108.6870789994</v>
      </c>
    </row>
    <row r="10" spans="1:78" s="25" customFormat="1" x14ac:dyDescent="0.55000000000000004">
      <c r="A10" s="21"/>
      <c r="B10" s="21"/>
      <c r="C10" s="5" t="s">
        <v>51</v>
      </c>
      <c r="D10" s="93" t="s">
        <v>3</v>
      </c>
      <c r="E10" s="22">
        <v>335545.1</v>
      </c>
      <c r="F10" s="22">
        <v>298038.3</v>
      </c>
      <c r="G10" s="22">
        <v>323147.8</v>
      </c>
      <c r="H10" s="22">
        <v>297710.40000000002</v>
      </c>
      <c r="I10" s="22">
        <v>304715.90000000002</v>
      </c>
      <c r="J10" s="22">
        <v>322071.2</v>
      </c>
      <c r="K10" s="22">
        <v>324146.59999999998</v>
      </c>
      <c r="L10" s="22">
        <v>922719</v>
      </c>
      <c r="M10" s="22">
        <v>833816.3</v>
      </c>
      <c r="N10" s="22">
        <v>862743.9</v>
      </c>
      <c r="O10" s="22">
        <v>3130941.7</v>
      </c>
      <c r="P10" s="22">
        <v>4243813.3</v>
      </c>
      <c r="Q10" s="22">
        <v>3818890.5</v>
      </c>
      <c r="R10" s="22">
        <v>3939591.2436950002</v>
      </c>
      <c r="S10" s="22">
        <v>3209243.9999999995</v>
      </c>
      <c r="T10" s="22">
        <v>2966636.1601840002</v>
      </c>
      <c r="U10" s="22">
        <v>1700310.3</v>
      </c>
      <c r="V10" s="22">
        <v>1422120.2097500002</v>
      </c>
      <c r="W10" s="22">
        <v>1110694.041131</v>
      </c>
      <c r="X10" s="22">
        <v>760331.70568799996</v>
      </c>
      <c r="Y10" s="22">
        <v>432695.44610299997</v>
      </c>
      <c r="Z10" s="22">
        <v>431023.24048199999</v>
      </c>
      <c r="AA10" s="22">
        <v>426376.43243700004</v>
      </c>
      <c r="AB10" s="22">
        <v>202271.68445599999</v>
      </c>
      <c r="AC10" s="22">
        <v>198179.679378</v>
      </c>
      <c r="AD10" s="22">
        <v>0</v>
      </c>
      <c r="AE10" s="22">
        <v>0</v>
      </c>
      <c r="AF10" s="22">
        <v>0</v>
      </c>
      <c r="AG10" s="22">
        <v>0</v>
      </c>
      <c r="AH10" s="22">
        <v>2664.5484999999999</v>
      </c>
      <c r="AI10" s="22">
        <v>2463.0041220000003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1">
        <v>0</v>
      </c>
      <c r="AY10" s="21">
        <v>0</v>
      </c>
      <c r="AZ10" s="21">
        <v>0</v>
      </c>
      <c r="BA10" s="21">
        <v>0</v>
      </c>
      <c r="BB10" s="112">
        <v>0</v>
      </c>
      <c r="BC10" s="112">
        <v>0</v>
      </c>
      <c r="BD10" s="112">
        <v>0</v>
      </c>
      <c r="BE10" s="112">
        <v>0</v>
      </c>
      <c r="BF10" s="112">
        <v>0</v>
      </c>
      <c r="BG10" s="112">
        <v>0</v>
      </c>
      <c r="BH10" s="112">
        <v>0</v>
      </c>
      <c r="BI10" s="112">
        <v>0</v>
      </c>
      <c r="BJ10" s="112">
        <v>0</v>
      </c>
      <c r="BK10" s="112">
        <v>0</v>
      </c>
      <c r="BL10" s="112">
        <v>0</v>
      </c>
      <c r="BM10" s="112">
        <v>0</v>
      </c>
      <c r="BN10" s="112">
        <v>0</v>
      </c>
      <c r="BO10" s="112">
        <v>0</v>
      </c>
      <c r="BP10" s="112">
        <v>0</v>
      </c>
      <c r="BQ10" s="112">
        <v>0</v>
      </c>
      <c r="BR10" s="112">
        <v>0</v>
      </c>
      <c r="BS10" s="112">
        <v>0</v>
      </c>
      <c r="BT10" s="112">
        <v>0</v>
      </c>
      <c r="BU10" s="112">
        <v>0</v>
      </c>
      <c r="BV10" s="112">
        <v>0</v>
      </c>
      <c r="BW10" s="112">
        <v>0</v>
      </c>
      <c r="BX10" s="112">
        <v>0</v>
      </c>
      <c r="BY10" s="112">
        <v>0</v>
      </c>
      <c r="BZ10" s="112">
        <v>0</v>
      </c>
    </row>
    <row r="11" spans="1:78" s="25" customFormat="1" x14ac:dyDescent="0.55000000000000004">
      <c r="A11" s="21"/>
      <c r="B11" s="21"/>
      <c r="C11" s="5" t="s">
        <v>52</v>
      </c>
      <c r="D11" s="93"/>
      <c r="E11" s="22">
        <v>-105819.86886600032</v>
      </c>
      <c r="F11" s="22">
        <v>-97558.080574998632</v>
      </c>
      <c r="G11" s="22">
        <v>-113922.49215599895</v>
      </c>
      <c r="H11" s="22">
        <v>-64024.361847000197</v>
      </c>
      <c r="I11" s="22">
        <v>-29065.419768000022</v>
      </c>
      <c r="J11" s="22">
        <v>-4775.4514369983226</v>
      </c>
      <c r="K11" s="22">
        <v>8316.5317249968648</v>
      </c>
      <c r="L11" s="22">
        <v>-59175.880900997669</v>
      </c>
      <c r="M11" s="22">
        <v>-39520.479411998764</v>
      </c>
      <c r="N11" s="22">
        <v>-461559.28943799809</v>
      </c>
      <c r="O11" s="22">
        <v>-501302.73608200066</v>
      </c>
      <c r="P11" s="22">
        <v>-239848.81771299802</v>
      </c>
      <c r="Q11" s="22">
        <v>-37942.143645001575</v>
      </c>
      <c r="R11" s="22"/>
      <c r="S11" s="22">
        <v>53640.300670001656</v>
      </c>
      <c r="T11" s="22">
        <v>0</v>
      </c>
      <c r="U11" s="22">
        <v>55487.687249002978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1">
        <v>0</v>
      </c>
      <c r="AY11" s="21">
        <v>0</v>
      </c>
      <c r="AZ11" s="21">
        <v>0</v>
      </c>
      <c r="BA11" s="21">
        <v>0</v>
      </c>
      <c r="BB11" s="112">
        <v>0</v>
      </c>
      <c r="BC11" s="112">
        <v>0</v>
      </c>
      <c r="BD11" s="112">
        <v>0</v>
      </c>
      <c r="BE11" s="112">
        <v>0</v>
      </c>
      <c r="BF11" s="112">
        <v>0</v>
      </c>
      <c r="BG11" s="112">
        <v>0</v>
      </c>
      <c r="BH11" s="112">
        <v>0</v>
      </c>
      <c r="BI11" s="112">
        <v>0</v>
      </c>
      <c r="BJ11" s="112">
        <v>0</v>
      </c>
      <c r="BK11" s="112">
        <v>0</v>
      </c>
      <c r="BL11" s="112">
        <v>0</v>
      </c>
      <c r="BM11" s="112">
        <v>0</v>
      </c>
      <c r="BN11" s="112">
        <v>0</v>
      </c>
      <c r="BO11" s="112">
        <v>0</v>
      </c>
      <c r="BP11" s="112">
        <v>0</v>
      </c>
      <c r="BQ11" s="112">
        <v>0</v>
      </c>
      <c r="BR11" s="112">
        <v>0</v>
      </c>
      <c r="BS11" s="112">
        <v>0</v>
      </c>
      <c r="BT11" s="112">
        <v>0</v>
      </c>
      <c r="BU11" s="112">
        <v>0</v>
      </c>
      <c r="BV11" s="112">
        <v>0</v>
      </c>
      <c r="BW11" s="112">
        <v>0</v>
      </c>
      <c r="BX11" s="112">
        <v>0</v>
      </c>
      <c r="BY11" s="112">
        <v>0</v>
      </c>
      <c r="BZ11" s="112">
        <v>0</v>
      </c>
    </row>
    <row r="12" spans="1:78" s="5" customFormat="1" x14ac:dyDescent="0.55000000000000004">
      <c r="A12" s="21"/>
      <c r="B12" s="21" t="s">
        <v>53</v>
      </c>
      <c r="C12" s="21"/>
      <c r="D12" s="93" t="s">
        <v>3</v>
      </c>
      <c r="E12" s="22">
        <v>694224.09057691181</v>
      </c>
      <c r="F12" s="22">
        <v>1032143.8872306888</v>
      </c>
      <c r="G12" s="22">
        <v>1210487.4434747975</v>
      </c>
      <c r="H12" s="22">
        <v>1443661.5959297158</v>
      </c>
      <c r="I12" s="22">
        <v>1595391.2208615504</v>
      </c>
      <c r="J12" s="22">
        <v>1802540.0502719881</v>
      </c>
      <c r="K12" s="22">
        <v>2195627.9743331512</v>
      </c>
      <c r="L12" s="22">
        <v>2048913.5370358003</v>
      </c>
      <c r="M12" s="22">
        <v>1465105.4582780001</v>
      </c>
      <c r="N12" s="22">
        <v>1292948.7894299999</v>
      </c>
      <c r="O12" s="22">
        <v>1064005.7395299999</v>
      </c>
      <c r="P12" s="22">
        <v>456833.94904699997</v>
      </c>
      <c r="Q12" s="22">
        <v>90131.408226</v>
      </c>
      <c r="R12" s="22">
        <v>128058.601325</v>
      </c>
      <c r="S12" s="22">
        <v>160678.196199</v>
      </c>
      <c r="T12" s="22">
        <v>112060.48876599997</v>
      </c>
      <c r="U12" s="22">
        <v>99175.194814999995</v>
      </c>
      <c r="V12" s="22">
        <v>376066.82701099996</v>
      </c>
      <c r="W12" s="22">
        <v>799602.06329960795</v>
      </c>
      <c r="X12" s="22">
        <v>779328.86789510585</v>
      </c>
      <c r="Y12" s="22">
        <v>1025051.3445190002</v>
      </c>
      <c r="Z12" s="22">
        <v>170088.05106199998</v>
      </c>
      <c r="AA12" s="22">
        <v>161494.65801500002</v>
      </c>
      <c r="AB12" s="22">
        <v>82672.497906999997</v>
      </c>
      <c r="AC12" s="22">
        <v>158187.53982600002</v>
      </c>
      <c r="AD12" s="22">
        <v>224202.70734700005</v>
      </c>
      <c r="AE12" s="22">
        <v>179284.02032699995</v>
      </c>
      <c r="AF12" s="22">
        <v>149738</v>
      </c>
      <c r="AG12" s="22">
        <v>80771.958213999998</v>
      </c>
      <c r="AH12" s="22">
        <v>137940.13612443203</v>
      </c>
      <c r="AI12" s="22">
        <v>116930.10524373681</v>
      </c>
      <c r="AJ12" s="22">
        <v>418542.08353114786</v>
      </c>
      <c r="AK12" s="22">
        <v>246731.77697416322</v>
      </c>
      <c r="AL12" s="22">
        <v>298818.27947815275</v>
      </c>
      <c r="AM12" s="22">
        <v>482465.79876808461</v>
      </c>
      <c r="AN12" s="22">
        <v>349759.13092484261</v>
      </c>
      <c r="AO12" s="22">
        <v>316827.38671542594</v>
      </c>
      <c r="AP12" s="22">
        <v>657860.44447041827</v>
      </c>
      <c r="AQ12" s="22">
        <v>780526.12947471032</v>
      </c>
      <c r="AR12" s="22">
        <v>476490</v>
      </c>
      <c r="AS12" s="22">
        <v>795639.87609169853</v>
      </c>
      <c r="AT12" s="22">
        <v>277964.45369246788</v>
      </c>
      <c r="AU12" s="22">
        <v>580810.4419376466</v>
      </c>
      <c r="AV12" s="22">
        <v>260928.83038285282</v>
      </c>
      <c r="AW12" s="22">
        <v>626202.10998022591</v>
      </c>
      <c r="AX12" s="22">
        <v>217269.5172606986</v>
      </c>
      <c r="AY12" s="22">
        <v>388114.92953665659</v>
      </c>
      <c r="AZ12" s="22">
        <v>206151.00408899999</v>
      </c>
      <c r="BA12" s="22">
        <v>313057.44997299998</v>
      </c>
      <c r="BB12" s="22">
        <v>159103.60390299998</v>
      </c>
      <c r="BC12" s="22">
        <v>924790.56200999999</v>
      </c>
      <c r="BD12" s="22">
        <v>124539.11417399999</v>
      </c>
      <c r="BE12" s="22">
        <v>1226599.2204480001</v>
      </c>
      <c r="BF12" s="22">
        <v>215795.87156500001</v>
      </c>
      <c r="BG12" s="22">
        <v>573577.356149</v>
      </c>
      <c r="BH12" s="22">
        <v>275614.23280900001</v>
      </c>
      <c r="BI12" s="22">
        <v>419682.56877900002</v>
      </c>
      <c r="BJ12" s="22">
        <v>149575.380298</v>
      </c>
      <c r="BK12" s="22">
        <v>509658.79575300001</v>
      </c>
      <c r="BL12" s="22">
        <v>390638.48957700003</v>
      </c>
      <c r="BM12" s="22">
        <v>780412.3827229999</v>
      </c>
      <c r="BN12" s="22">
        <v>308124.06633299997</v>
      </c>
      <c r="BO12" s="22">
        <v>407325.01568700001</v>
      </c>
      <c r="BP12" s="22">
        <v>404156.73485999997</v>
      </c>
      <c r="BQ12" s="22">
        <v>317897.91547599999</v>
      </c>
      <c r="BR12" s="22">
        <v>101452.26700400001</v>
      </c>
      <c r="BS12" s="22">
        <v>91292.268907999998</v>
      </c>
      <c r="BT12" s="22">
        <v>87683.809604000009</v>
      </c>
      <c r="BU12" s="22">
        <v>869433.26742099994</v>
      </c>
      <c r="BV12" s="22">
        <v>831878.29029399995</v>
      </c>
      <c r="BW12" s="22">
        <v>291019.24032300001</v>
      </c>
      <c r="BX12" s="22">
        <v>306059.25694799999</v>
      </c>
      <c r="BY12" s="22">
        <v>715806.967099</v>
      </c>
      <c r="BZ12" s="22">
        <v>203319.33463199998</v>
      </c>
    </row>
    <row r="13" spans="1:78" s="25" customFormat="1" x14ac:dyDescent="0.55000000000000004">
      <c r="A13" s="21"/>
      <c r="B13" s="21"/>
      <c r="C13" s="21" t="s">
        <v>54</v>
      </c>
      <c r="D13" s="93" t="s">
        <v>3</v>
      </c>
      <c r="E13" s="22">
        <v>92219.501401000016</v>
      </c>
      <c r="F13" s="22">
        <v>86849.513819999978</v>
      </c>
      <c r="G13" s="22">
        <v>114652.952561</v>
      </c>
      <c r="H13" s="22">
        <v>119693.819814</v>
      </c>
      <c r="I13" s="22">
        <v>110712.37153299998</v>
      </c>
      <c r="J13" s="22">
        <v>111934.88238900001</v>
      </c>
      <c r="K13" s="22">
        <v>113988.97122499999</v>
      </c>
      <c r="L13" s="22">
        <v>114471.34696199998</v>
      </c>
      <c r="M13" s="22">
        <v>76017.219066999998</v>
      </c>
      <c r="N13" s="22">
        <v>199275.42232599997</v>
      </c>
      <c r="O13" s="22">
        <v>278391.87737300002</v>
      </c>
      <c r="P13" s="22">
        <v>129422.39408899999</v>
      </c>
      <c r="Q13" s="22">
        <v>3031.8878940000004</v>
      </c>
      <c r="R13" s="22">
        <v>572.50547400000323</v>
      </c>
      <c r="S13" s="22">
        <v>2541.6155389999913</v>
      </c>
      <c r="T13" s="22">
        <v>4767.3393409999962</v>
      </c>
      <c r="U13" s="22">
        <v>174.53174100000268</v>
      </c>
      <c r="V13" s="22">
        <v>30.269365999998854</v>
      </c>
      <c r="W13" s="22">
        <v>0.33479860799999273</v>
      </c>
      <c r="X13" s="22">
        <v>0.33682510599999915</v>
      </c>
      <c r="Y13" s="22">
        <v>817.55008300000043</v>
      </c>
      <c r="Z13" s="22">
        <v>7.2901379999947835</v>
      </c>
      <c r="AA13" s="22">
        <v>6.5081219999996165</v>
      </c>
      <c r="AB13" s="22">
        <v>283.08230900000098</v>
      </c>
      <c r="AC13" s="22">
        <v>282.34393500001107</v>
      </c>
      <c r="AD13" s="22">
        <v>4.751014000000664</v>
      </c>
      <c r="AE13" s="22">
        <v>4.7396369999976873</v>
      </c>
      <c r="AF13" s="22">
        <v>4</v>
      </c>
      <c r="AG13" s="22">
        <v>32.108967000002039</v>
      </c>
      <c r="AH13" s="22">
        <v>65.641573000006005</v>
      </c>
      <c r="AI13" s="22">
        <v>75.009021999997785</v>
      </c>
      <c r="AJ13" s="22">
        <v>35.147666000004712</v>
      </c>
      <c r="AK13" s="22">
        <v>17198.895080999995</v>
      </c>
      <c r="AL13" s="22">
        <v>9.5908740000050514</v>
      </c>
      <c r="AM13" s="22">
        <v>44494.737338999999</v>
      </c>
      <c r="AN13" s="22">
        <v>30.712129000001088</v>
      </c>
      <c r="AO13" s="22">
        <v>69091.284771999999</v>
      </c>
      <c r="AP13" s="22">
        <v>9.2654470000025917</v>
      </c>
      <c r="AQ13" s="22">
        <v>97090.167453000075</v>
      </c>
      <c r="AR13" s="22">
        <v>1</v>
      </c>
      <c r="AS13" s="22">
        <v>125981.435015</v>
      </c>
      <c r="AT13" s="22">
        <v>0.88850299998988191</v>
      </c>
      <c r="AU13" s="22">
        <v>148199.18074199997</v>
      </c>
      <c r="AV13" s="22">
        <v>0.95107899999824497</v>
      </c>
      <c r="AW13" s="22">
        <v>158330.14654699998</v>
      </c>
      <c r="AX13" s="22">
        <v>5.4845289999896352</v>
      </c>
      <c r="AY13" s="22">
        <v>175444.43538799998</v>
      </c>
      <c r="AZ13" s="22">
        <v>0.80857299999999999</v>
      </c>
      <c r="BA13" s="22">
        <v>200952.218631</v>
      </c>
      <c r="BB13" s="180">
        <v>72.083890999999994</v>
      </c>
      <c r="BC13" s="22">
        <v>727521.63490900001</v>
      </c>
      <c r="BD13" s="22">
        <v>0.86821900000000007</v>
      </c>
      <c r="BE13" s="22">
        <v>1117976.6576750001</v>
      </c>
      <c r="BF13" s="22">
        <v>6.9205930000000002</v>
      </c>
      <c r="BG13" s="22">
        <v>270133.05294199998</v>
      </c>
      <c r="BH13" s="22">
        <v>0.37393700000000002</v>
      </c>
      <c r="BI13" s="22">
        <v>296688.953874</v>
      </c>
      <c r="BJ13" s="22">
        <v>6.113486</v>
      </c>
      <c r="BK13" s="22">
        <v>226420.35495400001</v>
      </c>
      <c r="BL13" s="22">
        <v>34.732222</v>
      </c>
      <c r="BM13" s="22">
        <v>463976.20406099997</v>
      </c>
      <c r="BN13" s="22">
        <v>0</v>
      </c>
      <c r="BO13" s="22">
        <v>34.075851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</row>
    <row r="14" spans="1:78" s="25" customFormat="1" x14ac:dyDescent="0.55000000000000004">
      <c r="A14" s="21"/>
      <c r="B14" s="21"/>
      <c r="C14" s="21" t="s">
        <v>55</v>
      </c>
      <c r="D14" s="93" t="s">
        <v>15</v>
      </c>
      <c r="E14" s="22">
        <v>1605.9022839275262</v>
      </c>
      <c r="F14" s="22">
        <v>2472.4567086304733</v>
      </c>
      <c r="G14" s="22">
        <v>2542.3034774354992</v>
      </c>
      <c r="H14" s="22">
        <v>3276.4180655688479</v>
      </c>
      <c r="I14" s="22">
        <v>3646.6947887125748</v>
      </c>
      <c r="J14" s="22">
        <v>3978.1753250417396</v>
      </c>
      <c r="K14" s="22">
        <v>4733.0415477323186</v>
      </c>
      <c r="L14" s="22">
        <v>4083.0829095843983</v>
      </c>
      <c r="M14" s="22">
        <v>2632.3445882338447</v>
      </c>
      <c r="N14" s="22">
        <v>1909.7460485855977</v>
      </c>
      <c r="O14" s="22">
        <v>1197.2171017327034</v>
      </c>
      <c r="P14" s="22">
        <v>459.60239613408567</v>
      </c>
      <c r="Q14" s="22">
        <v>145.30633000567215</v>
      </c>
      <c r="R14" s="22">
        <v>200.2640566942616</v>
      </c>
      <c r="S14" s="22">
        <v>282.47250175946266</v>
      </c>
      <c r="T14" s="22">
        <v>185.33329203516888</v>
      </c>
      <c r="U14" s="22">
        <v>192.52963395110945</v>
      </c>
      <c r="V14" s="22">
        <v>712.59533379761206</v>
      </c>
      <c r="W14" s="22">
        <v>1460.9667802543349</v>
      </c>
      <c r="X14" s="22">
        <v>1447.9739345806545</v>
      </c>
      <c r="Y14" s="22">
        <v>1916.4975664464948</v>
      </c>
      <c r="Z14" s="22">
        <v>315.33225971781894</v>
      </c>
      <c r="AA14" s="22">
        <v>299.40143110109949</v>
      </c>
      <c r="AB14" s="22">
        <v>161.00487688188852</v>
      </c>
      <c r="AC14" s="22">
        <v>318.47282459561939</v>
      </c>
      <c r="AD14" s="22">
        <v>510.59681690086325</v>
      </c>
      <c r="AE14" s="22">
        <v>344.6750503518283</v>
      </c>
      <c r="AF14" s="22">
        <v>271</v>
      </c>
      <c r="AG14" s="22">
        <v>128.33979629476559</v>
      </c>
      <c r="AH14" s="22">
        <v>236.85705987189834</v>
      </c>
      <c r="AI14" s="22">
        <v>220.86887599322736</v>
      </c>
      <c r="AJ14" s="22">
        <v>791.02375085555377</v>
      </c>
      <c r="AK14" s="22">
        <v>453.23713424000005</v>
      </c>
      <c r="AL14" s="22">
        <v>567.76432880000152</v>
      </c>
      <c r="AM14" s="22">
        <v>806.44287582000152</v>
      </c>
      <c r="AN14" s="22">
        <v>643.96033584828035</v>
      </c>
      <c r="AO14" s="22">
        <v>528.93247207000002</v>
      </c>
      <c r="AP14" s="22">
        <v>1364.6099797200013</v>
      </c>
      <c r="AQ14" s="22">
        <v>1450.6313799200013</v>
      </c>
      <c r="AR14" s="22">
        <v>925</v>
      </c>
      <c r="AS14" s="22">
        <v>1284.1990585600015</v>
      </c>
      <c r="AT14" s="22">
        <v>567.55056597000134</v>
      </c>
      <c r="AU14" s="22">
        <v>848.70669020000128</v>
      </c>
      <c r="AV14" s="22">
        <v>554.59930136000003</v>
      </c>
      <c r="AW14" s="22">
        <v>977.58454541000003</v>
      </c>
      <c r="AX14" s="22">
        <v>459.77913558999995</v>
      </c>
      <c r="AY14" s="22">
        <v>422.08251130999997</v>
      </c>
      <c r="AZ14" s="22">
        <v>409.8657882497962</v>
      </c>
      <c r="BA14" s="22">
        <v>214.03931446082174</v>
      </c>
      <c r="BB14" s="180">
        <v>288.86985270920752</v>
      </c>
      <c r="BC14" s="22">
        <v>358.27992571921538</v>
      </c>
      <c r="BD14" s="22">
        <v>206.99106797028222</v>
      </c>
      <c r="BE14" s="22">
        <v>178.83789847047976</v>
      </c>
      <c r="BF14" s="22">
        <v>344.23237827938812</v>
      </c>
      <c r="BG14" s="22">
        <v>478.1813218301869</v>
      </c>
      <c r="BH14" s="22">
        <v>391.11917306011236</v>
      </c>
      <c r="BI14" s="22">
        <v>173.88188834930867</v>
      </c>
      <c r="BJ14" s="22">
        <v>221.55127656939709</v>
      </c>
      <c r="BK14" s="22">
        <v>428.18249829778222</v>
      </c>
      <c r="BL14" s="22">
        <v>592.64999295229711</v>
      </c>
      <c r="BM14" s="22">
        <v>474.21088081943384</v>
      </c>
      <c r="BN14" s="22">
        <v>464.98063310445775</v>
      </c>
      <c r="BO14" s="22">
        <v>614.12062519563938</v>
      </c>
      <c r="BP14" s="22">
        <v>634.61841070895809</v>
      </c>
      <c r="BQ14" s="22">
        <v>516.72233587334608</v>
      </c>
      <c r="BR14" s="22">
        <v>167.61766349007041</v>
      </c>
      <c r="BS14" s="22">
        <v>140.89400248167294</v>
      </c>
      <c r="BT14" s="22">
        <v>132.55300015721846</v>
      </c>
      <c r="BU14" s="22">
        <v>1249.742367176472</v>
      </c>
      <c r="BV14" s="22">
        <v>1221.3926064015034</v>
      </c>
      <c r="BW14" s="22">
        <v>428.05760056923486</v>
      </c>
      <c r="BX14" s="22">
        <v>421.75512202072542</v>
      </c>
      <c r="BY14" s="22">
        <v>961.30505103139853</v>
      </c>
      <c r="BZ14" s="22">
        <v>240.24498952144629</v>
      </c>
    </row>
    <row r="15" spans="1:78" s="5" customFormat="1" x14ac:dyDescent="0.55000000000000004">
      <c r="A15" s="21"/>
      <c r="B15" s="21" t="s">
        <v>56</v>
      </c>
      <c r="C15" s="21"/>
      <c r="D15" s="93" t="s">
        <v>3</v>
      </c>
      <c r="E15" s="22">
        <v>1826676.2119958377</v>
      </c>
      <c r="F15" s="22">
        <v>1839025.5243063874</v>
      </c>
      <c r="G15" s="22">
        <v>1951644.9281219682</v>
      </c>
      <c r="H15" s="22">
        <v>2018428.0715746246</v>
      </c>
      <c r="I15" s="22">
        <v>1532635.1069377549</v>
      </c>
      <c r="J15" s="22">
        <v>871876.99060005834</v>
      </c>
      <c r="K15" s="22">
        <v>821070.31801247492</v>
      </c>
      <c r="L15" s="22">
        <v>803469.46272199985</v>
      </c>
      <c r="M15" s="22">
        <v>464822.3</v>
      </c>
      <c r="N15" s="22">
        <v>477346.89999999997</v>
      </c>
      <c r="O15" s="22">
        <v>429623.4</v>
      </c>
      <c r="P15" s="22">
        <v>432043.79801200086</v>
      </c>
      <c r="Q15" s="22">
        <v>949789.84288900008</v>
      </c>
      <c r="R15" s="22">
        <v>580999.70258700009</v>
      </c>
      <c r="S15" s="22">
        <v>1351222.7786889996</v>
      </c>
      <c r="T15" s="22">
        <v>1753152.4396099993</v>
      </c>
      <c r="U15" s="22">
        <v>2747360.9635759993</v>
      </c>
      <c r="V15" s="22">
        <v>2198510.2283020006</v>
      </c>
      <c r="W15" s="22">
        <v>2283035.9991090004</v>
      </c>
      <c r="X15" s="22">
        <v>2446425.511585</v>
      </c>
      <c r="Y15" s="22">
        <v>3200502.4638749994</v>
      </c>
      <c r="Z15" s="22">
        <v>1737310.8916569997</v>
      </c>
      <c r="AA15" s="22">
        <v>2740114.6586080003</v>
      </c>
      <c r="AB15" s="95">
        <v>1760190.264495</v>
      </c>
      <c r="AC15" s="22">
        <v>1416086.4616430004</v>
      </c>
      <c r="AD15" s="22">
        <v>781414.53261999961</v>
      </c>
      <c r="AE15" s="95">
        <v>862704.47715400066</v>
      </c>
      <c r="AF15" s="22">
        <v>2402030</v>
      </c>
      <c r="AG15" s="22">
        <v>1877152.2902060023</v>
      </c>
      <c r="AH15" s="22">
        <v>1403392.9759029523</v>
      </c>
      <c r="AI15" s="95">
        <v>775790.33032018936</v>
      </c>
      <c r="AJ15" s="22">
        <v>2011544.72862166</v>
      </c>
      <c r="AK15" s="22">
        <v>3088914.2049914878</v>
      </c>
      <c r="AL15" s="22">
        <v>2400904.171577781</v>
      </c>
      <c r="AM15" s="22">
        <v>2634402.8866981338</v>
      </c>
      <c r="AN15" s="22">
        <v>1412948.7061774002</v>
      </c>
      <c r="AO15" s="22">
        <v>3130164.4783348688</v>
      </c>
      <c r="AP15" s="22">
        <v>2756859.3838604065</v>
      </c>
      <c r="AQ15" s="22">
        <v>1392000.7949759034</v>
      </c>
      <c r="AR15" s="22">
        <v>2087538</v>
      </c>
      <c r="AS15" s="22">
        <v>6622393.9588730298</v>
      </c>
      <c r="AT15" s="22">
        <v>2045864.3865185096</v>
      </c>
      <c r="AU15" s="22">
        <v>3452639.2562702275</v>
      </c>
      <c r="AV15" s="22">
        <v>3450790.0261844369</v>
      </c>
      <c r="AW15" s="22">
        <v>6218062.847205692</v>
      </c>
      <c r="AX15" s="22">
        <v>3011528.8163938732</v>
      </c>
      <c r="AY15" s="22">
        <v>3216273.2292297902</v>
      </c>
      <c r="AZ15" s="22">
        <v>4566871.4985120008</v>
      </c>
      <c r="BA15" s="22">
        <v>5246896.1072860006</v>
      </c>
      <c r="BB15" s="22">
        <v>5068381.9553319998</v>
      </c>
      <c r="BC15" s="22">
        <v>3628830.1511939997</v>
      </c>
      <c r="BD15" s="22">
        <v>4081739.5829070001</v>
      </c>
      <c r="BE15" s="22">
        <v>6058948.9656400001</v>
      </c>
      <c r="BF15" s="22">
        <v>5396470.4240419995</v>
      </c>
      <c r="BG15" s="22">
        <v>4319057.3744659992</v>
      </c>
      <c r="BH15" s="22">
        <v>4723918.0998879997</v>
      </c>
      <c r="BI15" s="22">
        <v>6422666.6211000001</v>
      </c>
      <c r="BJ15" s="22">
        <v>6205288.9792019995</v>
      </c>
      <c r="BK15" s="22">
        <v>5137110.2105759997</v>
      </c>
      <c r="BL15" s="22">
        <v>4250015.184928</v>
      </c>
      <c r="BM15" s="22">
        <v>5137480.7862649998</v>
      </c>
      <c r="BN15" s="22">
        <v>4209032.4265459999</v>
      </c>
      <c r="BO15" s="22">
        <v>3473524.7751340005</v>
      </c>
      <c r="BP15" s="22">
        <v>3747529.480579</v>
      </c>
      <c r="BQ15" s="22">
        <v>3798828.5850269999</v>
      </c>
      <c r="BR15" s="22">
        <v>4141538.9660490002</v>
      </c>
      <c r="BS15" s="22">
        <v>2912749.2499950002</v>
      </c>
      <c r="BT15" s="22">
        <v>2990493.2985499999</v>
      </c>
      <c r="BU15" s="22">
        <v>5424242.8431660002</v>
      </c>
      <c r="BV15" s="22">
        <v>1544030.072779</v>
      </c>
      <c r="BW15" s="22">
        <v>2604275.3290660004</v>
      </c>
      <c r="BX15" s="22">
        <v>2154371.6411379999</v>
      </c>
      <c r="BY15" s="22">
        <v>6267567.8841819996</v>
      </c>
      <c r="BZ15" s="22">
        <v>11381773.139785001</v>
      </c>
    </row>
    <row r="16" spans="1:78" s="5" customFormat="1" x14ac:dyDescent="0.55000000000000004">
      <c r="A16" s="21"/>
      <c r="B16" s="21"/>
      <c r="C16" s="21"/>
      <c r="D16" s="9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95"/>
      <c r="R16" s="21"/>
      <c r="S16" s="95"/>
      <c r="T16" s="95"/>
      <c r="U16" s="95"/>
      <c r="V16" s="95"/>
      <c r="W16" s="95"/>
      <c r="X16" s="95"/>
      <c r="Y16" s="95"/>
      <c r="Z16" s="95"/>
      <c r="AA16" s="95"/>
      <c r="AB16" s="21"/>
      <c r="AC16" s="95"/>
      <c r="AD16" s="21"/>
      <c r="AE16" s="21"/>
      <c r="AF16" s="95"/>
      <c r="AG16" s="95"/>
      <c r="AH16" s="95"/>
      <c r="AI16" s="21"/>
      <c r="AJ16" s="95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</row>
    <row r="17" spans="1:78" s="19" customFormat="1" x14ac:dyDescent="0.55000000000000004">
      <c r="A17" s="1" t="s">
        <v>57</v>
      </c>
      <c r="B17" s="1"/>
      <c r="C17" s="55"/>
      <c r="D17" s="41" t="s">
        <v>3</v>
      </c>
      <c r="E17" s="17">
        <v>6431502.0933496524</v>
      </c>
      <c r="F17" s="17">
        <v>7412470.7789298305</v>
      </c>
      <c r="G17" s="17">
        <v>8405106.3734953608</v>
      </c>
      <c r="H17" s="17">
        <v>9611569.7608857062</v>
      </c>
      <c r="I17" s="17">
        <v>10082182.700975515</v>
      </c>
      <c r="J17" s="17">
        <v>10504477.560219372</v>
      </c>
      <c r="K17" s="17">
        <v>11904847.933486274</v>
      </c>
      <c r="L17" s="17">
        <v>11416974.918543108</v>
      </c>
      <c r="M17" s="17">
        <v>11725526.870555641</v>
      </c>
      <c r="N17" s="17">
        <v>12922638.800264332</v>
      </c>
      <c r="O17" s="17">
        <v>14762264.402323058</v>
      </c>
      <c r="P17" s="17">
        <v>15862482.244693231</v>
      </c>
      <c r="Q17" s="17">
        <v>13854948.394878563</v>
      </c>
      <c r="R17" s="17">
        <v>14213048.307017282</v>
      </c>
      <c r="S17" s="17">
        <v>12878540.945643684</v>
      </c>
      <c r="T17" s="17">
        <v>12812964.109472727</v>
      </c>
      <c r="U17" s="17">
        <v>11465969.713949939</v>
      </c>
      <c r="V17" s="17">
        <v>10953701.675682619</v>
      </c>
      <c r="W17" s="17">
        <v>11443653.173042612</v>
      </c>
      <c r="X17" s="17">
        <v>10977064.388983781</v>
      </c>
      <c r="Y17" s="17">
        <v>12143974.173152519</v>
      </c>
      <c r="Z17" s="17">
        <v>9765366.1868481096</v>
      </c>
      <c r="AA17" s="17">
        <v>11170903.588027738</v>
      </c>
      <c r="AB17" s="17">
        <v>9183998.3635067791</v>
      </c>
      <c r="AC17" s="17">
        <v>9151069.7896314543</v>
      </c>
      <c r="AD17" s="17">
        <v>8056917.9840706438</v>
      </c>
      <c r="AE17" s="17">
        <v>10737218.084192837</v>
      </c>
      <c r="AF17" s="17">
        <v>13838354</v>
      </c>
      <c r="AG17" s="17">
        <v>15691755.897150002</v>
      </c>
      <c r="AH17" s="17">
        <v>14382289.358558826</v>
      </c>
      <c r="AI17" s="17">
        <v>13654251.918346046</v>
      </c>
      <c r="AJ17" s="17">
        <v>16388923.059076957</v>
      </c>
      <c r="AK17" s="17">
        <v>16340093.480000833</v>
      </c>
      <c r="AL17" s="17">
        <v>16373721.725662084</v>
      </c>
      <c r="AM17" s="17">
        <v>15090912.04274312</v>
      </c>
      <c r="AN17" s="17">
        <v>13059780.011414563</v>
      </c>
      <c r="AO17" s="17">
        <v>13174187.994980609</v>
      </c>
      <c r="AP17" s="17">
        <v>15308890.489764486</v>
      </c>
      <c r="AQ17" s="17">
        <v>16594746.099822622</v>
      </c>
      <c r="AR17" s="17">
        <v>19631379</v>
      </c>
      <c r="AS17" s="17">
        <v>22982332.601869676</v>
      </c>
      <c r="AT17" s="17">
        <v>19614170.752962798</v>
      </c>
      <c r="AU17" s="17">
        <v>20722427.122682195</v>
      </c>
      <c r="AV17" s="17">
        <v>19021343.062272724</v>
      </c>
      <c r="AW17" s="17">
        <v>21169732.893607456</v>
      </c>
      <c r="AX17" s="17">
        <v>18945568.739138614</v>
      </c>
      <c r="AY17" s="17">
        <v>21043812.581420172</v>
      </c>
      <c r="AZ17" s="17">
        <v>21486230.373645</v>
      </c>
      <c r="BA17" s="17">
        <v>21669896.778264001</v>
      </c>
      <c r="BB17" s="17">
        <v>22705641.960081998</v>
      </c>
      <c r="BC17" s="17">
        <v>22772976.574978001</v>
      </c>
      <c r="BD17" s="17">
        <v>24281452.853549</v>
      </c>
      <c r="BE17" s="17">
        <v>24744603.455420006</v>
      </c>
      <c r="BF17" s="17">
        <v>24301843.078127995</v>
      </c>
      <c r="BG17" s="17">
        <v>24402015.651767001</v>
      </c>
      <c r="BH17" s="17">
        <v>27159006.592312999</v>
      </c>
      <c r="BI17" s="17">
        <v>27530129.852322005</v>
      </c>
      <c r="BJ17" s="17">
        <v>26889468.303917002</v>
      </c>
      <c r="BK17" s="17">
        <v>26460428.864227999</v>
      </c>
      <c r="BL17" s="17">
        <v>26238340.584576003</v>
      </c>
      <c r="BM17" s="17">
        <v>27211436.526868001</v>
      </c>
      <c r="BN17" s="17">
        <v>26035249.065214001</v>
      </c>
      <c r="BO17" s="17">
        <v>26092209.905049</v>
      </c>
      <c r="BP17" s="17">
        <v>25167266.185820002</v>
      </c>
      <c r="BQ17" s="17">
        <v>24418382.491260998</v>
      </c>
      <c r="BR17" s="17">
        <v>23216285.116117999</v>
      </c>
      <c r="BS17" s="17">
        <v>24160254.567930993</v>
      </c>
      <c r="BT17" s="17">
        <v>24851383.273022998</v>
      </c>
      <c r="BU17" s="17">
        <v>28060372.256755996</v>
      </c>
      <c r="BV17" s="17">
        <v>26694717.250612006</v>
      </c>
      <c r="BW17" s="17">
        <v>27238730.814171001</v>
      </c>
      <c r="BX17" s="17">
        <v>28660178.840177994</v>
      </c>
      <c r="BY17" s="17">
        <v>32030317.815253995</v>
      </c>
      <c r="BZ17" s="17">
        <v>33896867.658913001</v>
      </c>
    </row>
    <row r="18" spans="1:78" s="5" customFormat="1" x14ac:dyDescent="0.55000000000000004">
      <c r="A18" s="21"/>
      <c r="B18" s="21" t="s">
        <v>58</v>
      </c>
      <c r="C18" s="21"/>
      <c r="D18" s="93" t="s">
        <v>15</v>
      </c>
      <c r="E18" s="22">
        <v>7203.8061429625659</v>
      </c>
      <c r="F18" s="22">
        <v>9635.4128440366967</v>
      </c>
      <c r="G18" s="22">
        <v>10219.018250064715</v>
      </c>
      <c r="H18" s="107">
        <v>13918.670702063771</v>
      </c>
      <c r="I18" s="22">
        <v>15227.514355291281</v>
      </c>
      <c r="J18" s="22">
        <v>15804.804786163795</v>
      </c>
      <c r="K18" s="22">
        <v>18273.519822391369</v>
      </c>
      <c r="L18" s="22">
        <v>16292.097642315894</v>
      </c>
      <c r="M18" s="22">
        <v>14946.297138525677</v>
      </c>
      <c r="N18" s="22">
        <v>15110.236432213453</v>
      </c>
      <c r="O18" s="22">
        <v>14399.893934775982</v>
      </c>
      <c r="P18" s="22">
        <v>15351.154474757855</v>
      </c>
      <c r="Q18" s="22">
        <v>15851.01446219846</v>
      </c>
      <c r="R18" s="22">
        <v>15853.154495827768</v>
      </c>
      <c r="S18" s="22">
        <v>16016.030749004161</v>
      </c>
      <c r="T18" s="22">
        <v>16642.586651616806</v>
      </c>
      <c r="U18" s="22">
        <v>16962.850650938333</v>
      </c>
      <c r="V18" s="22">
        <v>15970.985450020844</v>
      </c>
      <c r="W18" s="22">
        <v>17570.825882213001</v>
      </c>
      <c r="X18" s="22">
        <v>17546.443175099404</v>
      </c>
      <c r="Y18" s="22">
        <v>19428.449013440495</v>
      </c>
      <c r="Z18" s="22">
        <v>15389.992686461985</v>
      </c>
      <c r="AA18" s="22">
        <v>17500.29114850103</v>
      </c>
      <c r="AB18" s="22">
        <v>16319.80710775033</v>
      </c>
      <c r="AC18" s="22">
        <v>16910.104673720001</v>
      </c>
      <c r="AD18" s="22">
        <v>17897.5</v>
      </c>
      <c r="AE18" s="22">
        <v>20250.5</v>
      </c>
      <c r="AF18" s="22">
        <v>24204</v>
      </c>
      <c r="AG18" s="22">
        <v>23162.3</v>
      </c>
      <c r="AH18" s="22">
        <v>23382.420642490466</v>
      </c>
      <c r="AI18" s="22">
        <v>23447.762283970802</v>
      </c>
      <c r="AJ18" s="22">
        <v>26877.036672172453</v>
      </c>
      <c r="AK18" s="22">
        <v>25372.527567531208</v>
      </c>
      <c r="AL18" s="22">
        <v>25631.007631738805</v>
      </c>
      <c r="AM18" s="22">
        <v>25175.47091132887</v>
      </c>
      <c r="AN18" s="22">
        <v>23628.065487237054</v>
      </c>
      <c r="AO18" s="22">
        <v>27863.733848417789</v>
      </c>
      <c r="AP18" s="22">
        <v>31481.286736607628</v>
      </c>
      <c r="AQ18" s="22">
        <v>34883.869285827226</v>
      </c>
      <c r="AR18" s="22">
        <v>37840</v>
      </c>
      <c r="AS18" s="22">
        <v>41979.331478211541</v>
      </c>
      <c r="AT18" s="22">
        <v>39550.668281686718</v>
      </c>
      <c r="AU18" s="22">
        <v>40344.319255321992</v>
      </c>
      <c r="AV18" s="22">
        <v>40107.279431389608</v>
      </c>
      <c r="AW18" s="22">
        <v>41649.463877068272</v>
      </c>
      <c r="AX18" s="22">
        <v>39831.957936333369</v>
      </c>
      <c r="AY18" s="22">
        <v>41002.914284610946</v>
      </c>
      <c r="AZ18" s="22">
        <v>42302.744438051974</v>
      </c>
      <c r="BA18" s="22">
        <v>41093.669727247208</v>
      </c>
      <c r="BB18" s="22">
        <v>40969.677416164421</v>
      </c>
      <c r="BC18" s="22">
        <v>41087.571941158742</v>
      </c>
      <c r="BD18" s="22">
        <v>40087.223485526716</v>
      </c>
      <c r="BE18" s="22">
        <v>40446.936425761472</v>
      </c>
      <c r="BF18" s="22">
        <v>38427.469650804793</v>
      </c>
      <c r="BG18" s="22">
        <v>38179.323962305774</v>
      </c>
      <c r="BH18" s="22">
        <v>38245.372651416248</v>
      </c>
      <c r="BI18" s="22">
        <v>38642.55874119942</v>
      </c>
      <c r="BJ18" s="22">
        <v>39552.980299214927</v>
      </c>
      <c r="BK18" s="22">
        <v>39693.948510181559</v>
      </c>
      <c r="BL18" s="22">
        <v>39436.637433998905</v>
      </c>
      <c r="BM18" s="22">
        <v>40493.648788382859</v>
      </c>
      <c r="BN18" s="22">
        <v>39021.959375848855</v>
      </c>
      <c r="BO18" s="22">
        <v>38914.87975151158</v>
      </c>
      <c r="BP18" s="22">
        <v>39246.569803451363</v>
      </c>
      <c r="BQ18" s="22">
        <v>38982.62751379994</v>
      </c>
      <c r="BR18" s="22">
        <v>38103.828427338667</v>
      </c>
      <c r="BS18" s="22">
        <v>36986.887223106707</v>
      </c>
      <c r="BT18" s="22">
        <v>37133.648012072561</v>
      </c>
      <c r="BU18" s="22">
        <v>39860.627115042611</v>
      </c>
      <c r="BV18" s="22">
        <v>38709.986450425058</v>
      </c>
      <c r="BW18" s="22">
        <v>39516.294611072874</v>
      </c>
      <c r="BX18" s="22">
        <v>38932.565119610568</v>
      </c>
      <c r="BY18" s="22">
        <v>40656.945720511132</v>
      </c>
      <c r="BZ18" s="22">
        <v>37952.469655573681</v>
      </c>
    </row>
    <row r="19" spans="1:78" s="5" customFormat="1" x14ac:dyDescent="0.55000000000000004">
      <c r="A19" s="21"/>
      <c r="B19" s="21" t="s">
        <v>59</v>
      </c>
      <c r="C19" s="21"/>
      <c r="D19" s="93" t="s">
        <v>3</v>
      </c>
      <c r="E19" s="22">
        <v>2671757.2544350172</v>
      </c>
      <c r="F19" s="22">
        <v>2836107.3683988238</v>
      </c>
      <c r="G19" s="22">
        <v>3269084.9041927382</v>
      </c>
      <c r="H19" s="22">
        <v>3188275.5673107877</v>
      </c>
      <c r="I19" s="22">
        <v>3345789.8483414268</v>
      </c>
      <c r="J19" s="22">
        <v>3332508.4247975992</v>
      </c>
      <c r="K19" s="22">
        <v>3418402.4604143496</v>
      </c>
      <c r="L19" s="22">
        <v>3332356.2040821081</v>
      </c>
      <c r="M19" s="22">
        <v>3555967.3704376407</v>
      </c>
      <c r="N19" s="22">
        <v>3970657.8830313329</v>
      </c>
      <c r="O19" s="22">
        <v>4439109.3684180593</v>
      </c>
      <c r="P19" s="22">
        <v>4500821.1153892288</v>
      </c>
      <c r="Q19" s="22">
        <v>3500555.909097563</v>
      </c>
      <c r="R19" s="22">
        <v>3519858.4373122831</v>
      </c>
      <c r="S19" s="22">
        <v>2698361.421522683</v>
      </c>
      <c r="T19" s="22">
        <v>2055093.3070917276</v>
      </c>
      <c r="U19" s="22">
        <v>1464635.9466439397</v>
      </c>
      <c r="V19" s="22">
        <v>1115648.9698046199</v>
      </c>
      <c r="W19" s="22">
        <v>848346.55762961495</v>
      </c>
      <c r="X19" s="22">
        <v>708136.09075477743</v>
      </c>
      <c r="Y19" s="22">
        <v>677664.0395195171</v>
      </c>
      <c r="Z19" s="22">
        <v>688853.5599661076</v>
      </c>
      <c r="AA19" s="22">
        <v>663615.22459073807</v>
      </c>
      <c r="AB19" s="22">
        <v>371624.71745678002</v>
      </c>
      <c r="AC19" s="22">
        <v>68770.196073455518</v>
      </c>
      <c r="AD19" s="22">
        <v>69557.200515645425</v>
      </c>
      <c r="AE19" s="22">
        <v>63866.744318837234</v>
      </c>
      <c r="AF19" s="22">
        <v>36953</v>
      </c>
      <c r="AG19" s="22">
        <v>0</v>
      </c>
      <c r="AH19" s="22">
        <v>0</v>
      </c>
      <c r="AI19" s="22">
        <v>12405507.591580434</v>
      </c>
      <c r="AJ19" s="22">
        <v>14219833.79214628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</row>
    <row r="20" spans="1:78" s="25" customFormat="1" x14ac:dyDescent="0.55000000000000004">
      <c r="A20" s="21"/>
      <c r="B20" s="21"/>
      <c r="C20" s="21" t="s">
        <v>60</v>
      </c>
      <c r="D20" s="93" t="s">
        <v>3</v>
      </c>
      <c r="E20" s="22">
        <v>359185.65942941181</v>
      </c>
      <c r="F20" s="22">
        <v>412566.82774000004</v>
      </c>
      <c r="G20" s="22">
        <v>478031.04916666663</v>
      </c>
      <c r="H20" s="22">
        <v>497313.65509714285</v>
      </c>
      <c r="I20" s="22">
        <v>504812.62212692306</v>
      </c>
      <c r="J20" s="22">
        <v>500712.51890666666</v>
      </c>
      <c r="K20" s="22">
        <v>492077.53599270142</v>
      </c>
      <c r="L20" s="22">
        <v>470675.76779858442</v>
      </c>
      <c r="M20" s="22">
        <v>438959.67324222223</v>
      </c>
      <c r="N20" s="22">
        <v>412473.16005000001</v>
      </c>
      <c r="O20" s="22">
        <v>375911.70939907018</v>
      </c>
      <c r="P20" s="22">
        <v>335065.0452658534</v>
      </c>
      <c r="Q20" s="22">
        <v>284973.24126456294</v>
      </c>
      <c r="R20" s="22">
        <v>259200.27752128319</v>
      </c>
      <c r="S20" s="22">
        <v>235659.08774168292</v>
      </c>
      <c r="T20" s="22">
        <v>209292.1180797276</v>
      </c>
      <c r="U20" s="22">
        <v>185703.62328393958</v>
      </c>
      <c r="V20" s="22">
        <v>185062.43255961992</v>
      </c>
      <c r="W20" s="22">
        <v>156699.670003615</v>
      </c>
      <c r="X20" s="22">
        <v>159172.29791837264</v>
      </c>
      <c r="Y20" s="22">
        <v>127282.51713548148</v>
      </c>
      <c r="Z20" s="22">
        <v>128041.27198452284</v>
      </c>
      <c r="AA20" s="22">
        <v>97427.576211605221</v>
      </c>
      <c r="AB20" s="22">
        <v>100423.07648075001</v>
      </c>
      <c r="AC20" s="22">
        <v>68770.196073455518</v>
      </c>
      <c r="AD20" s="22">
        <v>69557.200515645425</v>
      </c>
      <c r="AE20" s="22">
        <v>63866.744318837234</v>
      </c>
      <c r="AF20" s="22">
        <v>36953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</row>
    <row r="21" spans="1:78" s="25" customFormat="1" x14ac:dyDescent="0.55000000000000004">
      <c r="A21" s="21"/>
      <c r="B21" s="21"/>
      <c r="C21" s="21" t="s">
        <v>61</v>
      </c>
      <c r="D21" s="93" t="s">
        <v>62</v>
      </c>
      <c r="E21" s="22">
        <v>6168.9961720212486</v>
      </c>
      <c r="F21" s="22">
        <v>6338.8709770586247</v>
      </c>
      <c r="G21" s="22">
        <v>6475.1620615860966</v>
      </c>
      <c r="H21" s="22">
        <v>6659.3133020209489</v>
      </c>
      <c r="I21" s="22">
        <v>6978.0591609915846</v>
      </c>
      <c r="J21" s="22">
        <v>6663.5195564179403</v>
      </c>
      <c r="K21" s="22">
        <v>6653.6116150647958</v>
      </c>
      <c r="L21" s="22">
        <v>6040.2314124649592</v>
      </c>
      <c r="M21" s="22">
        <v>5906.7797938135654</v>
      </c>
      <c r="N21" s="22">
        <v>6213.2163214733064</v>
      </c>
      <c r="O21" s="22">
        <v>6192.0110622051034</v>
      </c>
      <c r="P21" s="22">
        <v>5847.6600551999991</v>
      </c>
      <c r="Q21" s="22">
        <v>5364.4901201711655</v>
      </c>
      <c r="R21" s="22">
        <v>5122.0694006990361</v>
      </c>
      <c r="S21" s="22">
        <v>4399.0181551203041</v>
      </c>
      <c r="T21" s="22">
        <v>3188.3527758792238</v>
      </c>
      <c r="U21" s="22">
        <v>2487.1790190000193</v>
      </c>
      <c r="V21" s="22">
        <v>1763.4764776293348</v>
      </c>
      <c r="W21" s="22">
        <v>1263.7205379510699</v>
      </c>
      <c r="X21" s="22">
        <v>1019.9617123785899</v>
      </c>
      <c r="Y21" s="22">
        <v>1029.8477300750999</v>
      </c>
      <c r="Z21" s="22">
        <v>1039.7543207475105</v>
      </c>
      <c r="AA21" s="22">
        <v>1049.7203188518695</v>
      </c>
      <c r="AB21" s="22">
        <v>529.98053813810293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</row>
    <row r="22" spans="1:78" s="5" customFormat="1" x14ac:dyDescent="0.55000000000000004">
      <c r="A22" s="21"/>
      <c r="B22" s="21" t="s">
        <v>63</v>
      </c>
      <c r="C22" s="21"/>
      <c r="D22" s="93" t="s">
        <v>3</v>
      </c>
      <c r="E22" s="22">
        <v>1059254.0301022583</v>
      </c>
      <c r="F22" s="22">
        <v>892456.0178704568</v>
      </c>
      <c r="G22" s="22">
        <v>731215.84279472672</v>
      </c>
      <c r="H22" s="22">
        <v>798898.54957796796</v>
      </c>
      <c r="I22" s="22">
        <v>536814.93316434929</v>
      </c>
      <c r="J22" s="22">
        <v>455401.24544574495</v>
      </c>
      <c r="K22" s="22">
        <v>449568.71998597513</v>
      </c>
      <c r="L22" s="22">
        <v>365911.61446100002</v>
      </c>
      <c r="M22" s="22">
        <v>282398.50011800003</v>
      </c>
      <c r="N22" s="22">
        <v>298650.71723299997</v>
      </c>
      <c r="O22" s="22">
        <v>873944.63390499994</v>
      </c>
      <c r="P22" s="22">
        <v>425805.70457600005</v>
      </c>
      <c r="Q22" s="22">
        <v>852977.39685000002</v>
      </c>
      <c r="R22" s="22">
        <v>601230.24920599943</v>
      </c>
      <c r="S22" s="22">
        <v>1213925.0299060012</v>
      </c>
      <c r="T22" s="22">
        <v>1123144.5380269999</v>
      </c>
      <c r="U22" s="22">
        <v>1278866.334087</v>
      </c>
      <c r="V22" s="21">
        <v>1410163.6839019994</v>
      </c>
      <c r="W22" s="22">
        <v>978617.90181899979</v>
      </c>
      <c r="X22" s="22">
        <v>825081.65252700076</v>
      </c>
      <c r="Y22" s="22">
        <v>1083164.1273800002</v>
      </c>
      <c r="Z22" s="22">
        <v>775612.27158499986</v>
      </c>
      <c r="AA22" s="22">
        <v>1068156.3266700006</v>
      </c>
      <c r="AB22" s="96">
        <v>461201.95287199999</v>
      </c>
      <c r="AC22" s="83">
        <v>697931.49423414876</v>
      </c>
      <c r="AD22" s="96">
        <v>128747.50855499883</v>
      </c>
      <c r="AE22" s="83">
        <v>140256.2698739995</v>
      </c>
      <c r="AF22" s="83">
        <v>429196</v>
      </c>
      <c r="AG22" s="83">
        <v>1120121.3441500026</v>
      </c>
      <c r="AH22" s="22">
        <v>771382.3025651254</v>
      </c>
      <c r="AI22" s="22">
        <v>1248744.3267656111</v>
      </c>
      <c r="AJ22" s="22">
        <v>2169089.2669306761</v>
      </c>
      <c r="AK22" s="22">
        <v>3490684.3439760045</v>
      </c>
      <c r="AL22" s="22">
        <v>2884378.7191542708</v>
      </c>
      <c r="AM22" s="22">
        <v>1418365.5455095235</v>
      </c>
      <c r="AN22" s="22">
        <v>227613.92595099143</v>
      </c>
      <c r="AO22" s="22">
        <v>123650.97239716894</v>
      </c>
      <c r="AP22" s="22">
        <v>132391.77978068069</v>
      </c>
      <c r="AQ22" s="22">
        <v>159908.76319083889</v>
      </c>
      <c r="AR22" s="22">
        <v>138558</v>
      </c>
      <c r="AS22" s="22">
        <v>1091790.4092414847</v>
      </c>
      <c r="AT22" s="22">
        <v>243835.45532391069</v>
      </c>
      <c r="AU22" s="22">
        <v>157717.26866691379</v>
      </c>
      <c r="AV22" s="22">
        <v>151670.23539254279</v>
      </c>
      <c r="AW22" s="22">
        <v>1236299.4820425818</v>
      </c>
      <c r="AX22" s="22">
        <v>123375.33590364087</v>
      </c>
      <c r="AY22" s="22">
        <v>384084.18997609918</v>
      </c>
      <c r="AZ22" s="22">
        <v>209219.00363799999</v>
      </c>
      <c r="BA22" s="22">
        <v>146676.32192100002</v>
      </c>
      <c r="BB22" s="22">
        <v>150605.45216100002</v>
      </c>
      <c r="BC22" s="22">
        <v>150159.46417600001</v>
      </c>
      <c r="BD22" s="22">
        <v>162573.97124700001</v>
      </c>
      <c r="BE22" s="22">
        <v>177943.209141</v>
      </c>
      <c r="BF22" s="22">
        <v>212815.178128</v>
      </c>
      <c r="BG22" s="22">
        <v>174180.25176699998</v>
      </c>
      <c r="BH22" s="22">
        <v>208257.39231300002</v>
      </c>
      <c r="BI22" s="22">
        <v>196702.35232199999</v>
      </c>
      <c r="BJ22" s="22">
        <v>187251.30391700001</v>
      </c>
      <c r="BK22" s="22">
        <v>203278.86422799999</v>
      </c>
      <c r="BL22" s="22">
        <v>246441.58457599996</v>
      </c>
      <c r="BM22" s="22">
        <v>190429.62686799999</v>
      </c>
      <c r="BN22" s="22">
        <v>176957.465214</v>
      </c>
      <c r="BO22" s="22">
        <v>283472.50504900003</v>
      </c>
      <c r="BP22" s="22">
        <v>173088.206492</v>
      </c>
      <c r="BQ22" s="22">
        <v>435490.39222099999</v>
      </c>
      <c r="BR22" s="22">
        <v>153561.92218699999</v>
      </c>
      <c r="BS22" s="22">
        <v>194600.99171900001</v>
      </c>
      <c r="BT22" s="22">
        <v>287475.113037</v>
      </c>
      <c r="BU22" s="22">
        <v>329732.57909200003</v>
      </c>
      <c r="BV22" s="22">
        <v>329732.57909200003</v>
      </c>
      <c r="BW22" s="22">
        <v>373182.75988699996</v>
      </c>
      <c r="BX22" s="22">
        <v>407594.98417900002</v>
      </c>
      <c r="BY22" s="22">
        <v>1756342.8928469999</v>
      </c>
      <c r="BZ22" s="22">
        <v>1777692.5894010002</v>
      </c>
    </row>
    <row r="23" spans="1:78" s="5" customFormat="1" x14ac:dyDescent="0.55000000000000004">
      <c r="A23" s="21"/>
      <c r="B23" s="21"/>
      <c r="C23" s="21"/>
      <c r="D23" s="93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</row>
    <row r="24" spans="1:78" s="19" customFormat="1" x14ac:dyDescent="0.55000000000000004">
      <c r="A24" s="360" t="s">
        <v>64</v>
      </c>
      <c r="B24" s="361"/>
      <c r="C24" s="361"/>
      <c r="D24" s="41" t="s">
        <v>3</v>
      </c>
      <c r="E24" s="17">
        <v>287997.04035709798</v>
      </c>
      <c r="F24" s="17">
        <v>667502.352032247</v>
      </c>
      <c r="G24" s="17">
        <v>684100.10594540648</v>
      </c>
      <c r="H24" s="17">
        <v>1048815.7447716352</v>
      </c>
      <c r="I24" s="17">
        <v>1202541.6070557907</v>
      </c>
      <c r="J24" s="17">
        <v>1542930.229215676</v>
      </c>
      <c r="K24" s="17">
        <v>2082110.8905843496</v>
      </c>
      <c r="L24" s="17">
        <v>1902486.5003136955</v>
      </c>
      <c r="M24" s="17">
        <v>1450232.1083103623</v>
      </c>
      <c r="N24" s="17">
        <v>1472239.2997276708</v>
      </c>
      <c r="O24" s="17">
        <v>239526.40112493932</v>
      </c>
      <c r="P24" s="17">
        <v>-1129316.5153472275</v>
      </c>
      <c r="Q24" s="17">
        <v>247410.31259143725</v>
      </c>
      <c r="R24" s="17">
        <v>-115145.62469828501</v>
      </c>
      <c r="S24" s="17">
        <v>775250.22991431504</v>
      </c>
      <c r="T24" s="17">
        <v>878941.95035727136</v>
      </c>
      <c r="U24" s="17">
        <v>1707862.8316900637</v>
      </c>
      <c r="V24" s="17">
        <v>1482670.3237043787</v>
      </c>
      <c r="W24" s="17">
        <v>1153909.7643619962</v>
      </c>
      <c r="X24" s="17">
        <v>1215107.2222083267</v>
      </c>
      <c r="Y24" s="17">
        <v>683403.73155847937</v>
      </c>
      <c r="Z24" s="17">
        <v>618305.36488289014</v>
      </c>
      <c r="AA24" s="17">
        <v>233142.95195826143</v>
      </c>
      <c r="AB24" s="17">
        <v>483671.66841021925</v>
      </c>
      <c r="AC24" s="17">
        <v>180971.30872454681</v>
      </c>
      <c r="AD24" s="17">
        <v>985272.04445135593</v>
      </c>
      <c r="AE24" s="17">
        <v>-840467.3865598347</v>
      </c>
      <c r="AF24" s="17">
        <v>-757748</v>
      </c>
      <c r="AG24" s="17">
        <v>-3116881.6848099977</v>
      </c>
      <c r="AH24" s="17">
        <v>-1699104.7151494417</v>
      </c>
      <c r="AI24" s="17">
        <v>-1508490.651721118</v>
      </c>
      <c r="AJ24" s="17">
        <v>-2396235.2211921494</v>
      </c>
      <c r="AK24" s="17">
        <v>-1425275.6267608404</v>
      </c>
      <c r="AL24" s="17">
        <v>-1406771.4446897786</v>
      </c>
      <c r="AM24" s="17">
        <v>-1675571.7198032197</v>
      </c>
      <c r="AN24" s="17">
        <v>-987854.24435303919</v>
      </c>
      <c r="AO24" s="17">
        <v>-811498.20998141356</v>
      </c>
      <c r="AP24" s="17">
        <v>-829032.73349481821</v>
      </c>
      <c r="AQ24" s="17">
        <v>-1255016.0063694846</v>
      </c>
      <c r="AR24" s="17">
        <v>-2576807</v>
      </c>
      <c r="AS24" s="17">
        <v>-2378162.6423008675</v>
      </c>
      <c r="AT24" s="17">
        <v>-1443107.1468930095</v>
      </c>
      <c r="AU24" s="17">
        <v>-1849367.8244205513</v>
      </c>
      <c r="AV24" s="17">
        <v>-344145.85640943551</v>
      </c>
      <c r="AW24" s="17">
        <v>-1420413.3576015374</v>
      </c>
      <c r="AX24" s="17">
        <v>-841602.94053691183</v>
      </c>
      <c r="AY24" s="17">
        <v>-2191881.6693267226</v>
      </c>
      <c r="AZ24" s="17">
        <v>-1648580.2526029982</v>
      </c>
      <c r="BA24" s="17">
        <v>-3076920.9668290056</v>
      </c>
      <c r="BB24" s="17">
        <v>-3393381.1913639978</v>
      </c>
      <c r="BC24" s="17">
        <v>-3350724.820852004</v>
      </c>
      <c r="BD24" s="17">
        <v>-4904691.1710420027</v>
      </c>
      <c r="BE24" s="17">
        <v>-4550870.3693320043</v>
      </c>
      <c r="BF24" s="17">
        <v>-4611635.7825209945</v>
      </c>
      <c r="BG24" s="17">
        <v>-4836778.1211520024</v>
      </c>
      <c r="BH24" s="17">
        <v>-6872793.1596159972</v>
      </c>
      <c r="BI24" s="17">
        <v>-7193394.8624430038</v>
      </c>
      <c r="BJ24" s="17">
        <v>-6632608.6444170028</v>
      </c>
      <c r="BK24" s="17">
        <v>-5872198.6578990035</v>
      </c>
      <c r="BL24" s="17">
        <v>-5854424.6100709997</v>
      </c>
      <c r="BM24" s="17">
        <v>-6179401.0578799993</v>
      </c>
      <c r="BN24" s="17">
        <v>-5874747.7723350003</v>
      </c>
      <c r="BO24" s="17">
        <v>-5874490.9142279997</v>
      </c>
      <c r="BP24" s="17">
        <v>-6183626.9427980036</v>
      </c>
      <c r="BQ24" s="17">
        <v>-5464972.1468369998</v>
      </c>
      <c r="BR24" s="17">
        <v>-4362045.3719159961</v>
      </c>
      <c r="BS24" s="17">
        <v>-5653327.2378269918</v>
      </c>
      <c r="BT24" s="17">
        <v>-6739672.6290490031</v>
      </c>
      <c r="BU24" s="17">
        <v>-7881789.0351489969</v>
      </c>
      <c r="BV24" s="17">
        <v>-8025778.8949830085</v>
      </c>
      <c r="BW24" s="17">
        <v>-9075113.1065560021</v>
      </c>
      <c r="BX24" s="17">
        <v>-10760045.662462994</v>
      </c>
      <c r="BY24" s="17">
        <v>-11161147.947796997</v>
      </c>
      <c r="BZ24" s="17">
        <v>-12190175.440885</v>
      </c>
    </row>
    <row r="25" spans="1:78" s="19" customFormat="1" x14ac:dyDescent="0.55000000000000004">
      <c r="A25" s="1"/>
      <c r="B25" s="1"/>
      <c r="C25" s="55"/>
      <c r="D25" s="41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</row>
    <row r="26" spans="1:78" s="19" customFormat="1" x14ac:dyDescent="0.55000000000000004">
      <c r="A26" s="1" t="s">
        <v>65</v>
      </c>
      <c r="B26" s="1"/>
      <c r="C26" s="55"/>
      <c r="D26" s="41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5" customFormat="1" x14ac:dyDescent="0.55000000000000004">
      <c r="A27" s="21"/>
      <c r="B27" s="21" t="s">
        <v>66</v>
      </c>
      <c r="C27" s="21"/>
      <c r="D27" s="93" t="s">
        <v>3</v>
      </c>
      <c r="E27" s="22">
        <v>730149.42078953423</v>
      </c>
      <c r="F27" s="94">
        <v>857605.7316789896</v>
      </c>
      <c r="G27" s="94">
        <v>988480.77902807842</v>
      </c>
      <c r="H27" s="94">
        <v>988661.8757601456</v>
      </c>
      <c r="I27" s="94">
        <v>1021955.6639618055</v>
      </c>
      <c r="J27" s="94">
        <v>1018361.0160561603</v>
      </c>
      <c r="K27" s="94">
        <v>701727.83252039226</v>
      </c>
      <c r="L27" s="94">
        <v>806568.7</v>
      </c>
      <c r="M27" s="94">
        <v>837051.73</v>
      </c>
      <c r="N27" s="94">
        <v>864358.8</v>
      </c>
      <c r="O27" s="94">
        <v>880133.7</v>
      </c>
      <c r="P27" s="94">
        <v>891999.77630899998</v>
      </c>
      <c r="Q27" s="94">
        <v>923808.60859600001</v>
      </c>
      <c r="R27" s="94">
        <v>895199.82145300007</v>
      </c>
      <c r="S27" s="94">
        <v>934178.80125899997</v>
      </c>
      <c r="T27" s="94">
        <v>898333.19752099994</v>
      </c>
      <c r="U27" s="94">
        <v>946673.70780900004</v>
      </c>
      <c r="V27" s="94">
        <v>954966.35374000005</v>
      </c>
      <c r="W27" s="94">
        <v>900864.47284599999</v>
      </c>
      <c r="X27" s="94">
        <v>924832.69775100006</v>
      </c>
      <c r="Y27" s="94">
        <v>933109.64201199997</v>
      </c>
      <c r="Z27" s="94">
        <v>946275.71324000007</v>
      </c>
      <c r="AA27" s="94">
        <v>887063.80111</v>
      </c>
      <c r="AB27" s="94">
        <v>923678.05739199999</v>
      </c>
      <c r="AC27" s="94">
        <v>956888.51014599996</v>
      </c>
      <c r="AD27" s="94">
        <v>978302.11909199995</v>
      </c>
      <c r="AE27" s="94">
        <v>911741.62550800003</v>
      </c>
      <c r="AF27" s="94">
        <v>956829</v>
      </c>
      <c r="AG27" s="94">
        <v>990226.97743700002</v>
      </c>
      <c r="AH27" s="94">
        <v>979173.82775099995</v>
      </c>
      <c r="AI27" s="94">
        <v>891359.04442600009</v>
      </c>
      <c r="AJ27" s="94">
        <v>898400.96199899993</v>
      </c>
      <c r="AK27" s="94">
        <v>914374.23208700004</v>
      </c>
      <c r="AL27" s="94">
        <v>927884.92421900004</v>
      </c>
      <c r="AM27" s="94">
        <v>844902.67132999992</v>
      </c>
      <c r="AN27" s="94">
        <v>861168.56440700009</v>
      </c>
      <c r="AO27" s="94">
        <v>876663.68136200006</v>
      </c>
      <c r="AP27" s="94">
        <v>892334.41428900009</v>
      </c>
      <c r="AQ27" s="94">
        <v>787563.72472900001</v>
      </c>
      <c r="AR27" s="94">
        <v>800852</v>
      </c>
      <c r="AS27" s="94">
        <v>821311.93150000006</v>
      </c>
      <c r="AT27" s="94">
        <v>840355.79074100009</v>
      </c>
      <c r="AU27" s="94">
        <v>728808.2720479999</v>
      </c>
      <c r="AV27" s="94">
        <v>736856.98459400004</v>
      </c>
      <c r="AW27" s="94">
        <v>754321.61820799997</v>
      </c>
      <c r="AX27" s="94">
        <v>764396.0651890001</v>
      </c>
      <c r="AY27" s="94">
        <v>621053.89184299996</v>
      </c>
      <c r="AZ27" s="94">
        <v>635481.66652199998</v>
      </c>
      <c r="BA27" s="94">
        <v>649521.00789400004</v>
      </c>
      <c r="BB27" s="94">
        <v>665759.28594199999</v>
      </c>
      <c r="BC27" s="94">
        <v>538060.29213900003</v>
      </c>
      <c r="BD27" s="94">
        <v>548152.15624200006</v>
      </c>
      <c r="BE27" s="94">
        <v>565552.25109899999</v>
      </c>
      <c r="BF27" s="94">
        <v>572287.69999999995</v>
      </c>
      <c r="BG27" s="94">
        <v>442498.7</v>
      </c>
      <c r="BH27" s="94">
        <v>454632.2</v>
      </c>
      <c r="BI27" s="94">
        <v>465444.7</v>
      </c>
      <c r="BJ27" s="94">
        <v>474496.3</v>
      </c>
      <c r="BK27" s="94">
        <v>342342.5</v>
      </c>
      <c r="BL27" s="94">
        <v>348972.7</v>
      </c>
      <c r="BM27" s="94">
        <v>355006</v>
      </c>
      <c r="BN27" s="94">
        <v>360988.5</v>
      </c>
      <c r="BO27" s="94">
        <v>224454</v>
      </c>
      <c r="BP27" s="94">
        <v>227227.547468</v>
      </c>
      <c r="BQ27" s="94">
        <v>231290.95435000001</v>
      </c>
      <c r="BR27" s="94">
        <v>235547.097259</v>
      </c>
      <c r="BS27" s="94">
        <v>85094.507775000005</v>
      </c>
      <c r="BT27" s="94">
        <v>86808.119458000001</v>
      </c>
      <c r="BU27" s="94">
        <v>88567.195942999999</v>
      </c>
      <c r="BV27" s="94">
        <v>89638.211093000005</v>
      </c>
      <c r="BW27" s="94">
        <v>0</v>
      </c>
      <c r="BX27" s="94">
        <v>0</v>
      </c>
      <c r="BY27" s="94">
        <v>0</v>
      </c>
      <c r="BZ27" s="94">
        <v>0</v>
      </c>
    </row>
    <row r="28" spans="1:78" s="5" customFormat="1" x14ac:dyDescent="0.55000000000000004">
      <c r="D28" s="10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</row>
    <row r="29" spans="1:78" s="5" customFormat="1" x14ac:dyDescent="0.55000000000000004">
      <c r="A29" s="38"/>
      <c r="B29" s="38"/>
      <c r="C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</row>
    <row r="30" spans="1:78" s="5" customFormat="1" x14ac:dyDescent="0.55000000000000004">
      <c r="D30" s="9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78" s="5" customFormat="1" x14ac:dyDescent="0.55000000000000004">
      <c r="A31" s="41" t="s">
        <v>26</v>
      </c>
      <c r="C31" s="19"/>
      <c r="D31" s="13"/>
      <c r="E31" s="13"/>
      <c r="F31" s="13"/>
      <c r="G31" s="13"/>
      <c r="H31" s="13"/>
      <c r="I31" s="13"/>
      <c r="J31" s="13"/>
      <c r="K31" s="13"/>
      <c r="L31" s="13"/>
      <c r="M31" s="13"/>
      <c r="AK31" s="13"/>
      <c r="AL31" s="13"/>
      <c r="AM31" s="13"/>
      <c r="AN31" s="13"/>
    </row>
    <row r="32" spans="1:78" s="5" customFormat="1" x14ac:dyDescent="0.55000000000000004">
      <c r="D32" s="9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1:78" s="5" customFormat="1" x14ac:dyDescent="0.55000000000000004">
      <c r="A33" s="38"/>
      <c r="B33" s="38"/>
      <c r="C33" s="38"/>
      <c r="D33" s="10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</row>
    <row r="34" spans="1:78" s="5" customFormat="1" x14ac:dyDescent="0.55000000000000004">
      <c r="A34" s="41" t="s">
        <v>67</v>
      </c>
      <c r="D34" s="41" t="s">
        <v>3</v>
      </c>
      <c r="E34" s="83">
        <v>6962664.8575390559</v>
      </c>
      <c r="F34" s="83">
        <v>8435907.9987365194</v>
      </c>
      <c r="G34" s="83">
        <v>9331360.8856664971</v>
      </c>
      <c r="H34" s="83">
        <v>11060763.793269854</v>
      </c>
      <c r="I34" s="83">
        <v>11719264.459054295</v>
      </c>
      <c r="J34" s="83">
        <v>12450476.513368277</v>
      </c>
      <c r="K34" s="83">
        <v>14396272.257118514</v>
      </c>
      <c r="L34" s="83">
        <v>13533904.933268175</v>
      </c>
      <c r="M34" s="83">
        <v>13172047.372996593</v>
      </c>
      <c r="N34" s="83">
        <v>14306284.980798118</v>
      </c>
      <c r="O34" s="83">
        <v>14846260.329761904</v>
      </c>
      <c r="P34" s="83">
        <v>14647638.319449412</v>
      </c>
      <c r="Q34" s="83">
        <v>14091732.455556685</v>
      </c>
      <c r="R34" s="83">
        <v>14075813.556865621</v>
      </c>
      <c r="S34" s="83">
        <v>13644317.047848986</v>
      </c>
      <c r="T34" s="83">
        <v>13682151.968670188</v>
      </c>
      <c r="U34" s="83">
        <v>13176158.303618133</v>
      </c>
      <c r="V34" s="83">
        <v>12435367.239966342</v>
      </c>
      <c r="W34" s="83">
        <v>12566853.415683663</v>
      </c>
      <c r="X34" s="83">
        <v>12174897.28215256</v>
      </c>
      <c r="Y34" s="83">
        <v>12811777.614520125</v>
      </c>
      <c r="Z34" s="83">
        <v>10379547.005773893</v>
      </c>
      <c r="AA34" s="83">
        <v>11400130.369267199</v>
      </c>
      <c r="AB34" s="83">
        <v>9670015.8729731683</v>
      </c>
      <c r="AC34" s="83">
        <v>9341744.9653214291</v>
      </c>
      <c r="AD34" s="83">
        <v>9086714.0709557552</v>
      </c>
      <c r="AE34" s="83">
        <v>9898870.4491926655</v>
      </c>
      <c r="AF34" s="83">
        <v>13073496.59</v>
      </c>
      <c r="AG34" s="83">
        <v>12561678.314484978</v>
      </c>
      <c r="AH34" s="83">
        <v>12669965.650897935</v>
      </c>
      <c r="AI34" s="83">
        <v>12145147.251149666</v>
      </c>
      <c r="AJ34" s="83">
        <v>13990488.791857429</v>
      </c>
      <c r="AK34" s="83">
        <v>14923819.142725999</v>
      </c>
      <c r="AL34" s="83">
        <v>14966950.280972306</v>
      </c>
      <c r="AM34" s="83">
        <v>13401792.082626125</v>
      </c>
      <c r="AN34" s="83">
        <v>12061107.233419273</v>
      </c>
      <c r="AO34" s="83">
        <v>12393325.553781491</v>
      </c>
      <c r="AP34" s="83">
        <v>14540187.163473088</v>
      </c>
      <c r="AQ34" s="83">
        <v>15419746.920369525</v>
      </c>
      <c r="AR34" s="83">
        <v>17064901.25</v>
      </c>
      <c r="AS34" s="83">
        <v>20610372.641021654</v>
      </c>
      <c r="AT34" s="83">
        <v>18191796.228244673</v>
      </c>
      <c r="AU34" s="83">
        <v>18887113.881051354</v>
      </c>
      <c r="AV34" s="83">
        <v>18708149.392872192</v>
      </c>
      <c r="AW34" s="83">
        <v>19795940.542976525</v>
      </c>
      <c r="AX34" s="83">
        <v>18128678.927588537</v>
      </c>
      <c r="AY34" s="83">
        <v>18861398.222822133</v>
      </c>
      <c r="AZ34" s="83">
        <v>19847208.191223986</v>
      </c>
      <c r="BA34" s="83">
        <v>18593517.330900583</v>
      </c>
      <c r="BB34" s="83">
        <v>19305258.563488327</v>
      </c>
      <c r="BC34" s="83">
        <v>19413541.969131764</v>
      </c>
      <c r="BD34" s="83">
        <v>19361160.765714075</v>
      </c>
      <c r="BE34" s="83">
        <v>20179231.12090103</v>
      </c>
      <c r="BF34" s="83">
        <v>19655584.402999658</v>
      </c>
      <c r="BG34" s="83">
        <v>19513455.275274009</v>
      </c>
      <c r="BH34" s="83">
        <v>20216441.683414806</v>
      </c>
      <c r="BI34" s="83">
        <v>20305253.67399336</v>
      </c>
      <c r="BJ34" s="83">
        <v>20223890.614033706</v>
      </c>
      <c r="BK34" s="83">
        <v>20530339.932559136</v>
      </c>
      <c r="BL34" s="83">
        <v>20305217.981940866</v>
      </c>
      <c r="BM34" s="83">
        <v>20965171.73479246</v>
      </c>
      <c r="BN34" s="83">
        <v>20097091.883942544</v>
      </c>
      <c r="BO34" s="83">
        <v>20133633.594819214</v>
      </c>
      <c r="BP34" s="83">
        <v>18913475.831534017</v>
      </c>
      <c r="BQ34" s="83">
        <v>18907458.227094784</v>
      </c>
      <c r="BR34" s="83">
        <v>18841002.97731619</v>
      </c>
      <c r="BS34" s="83">
        <v>18489786.165762082</v>
      </c>
      <c r="BT34" s="83">
        <v>18093788.15282274</v>
      </c>
      <c r="BU34" s="83">
        <v>19966876.864607304</v>
      </c>
      <c r="BV34" s="83">
        <v>18479866.78015805</v>
      </c>
      <c r="BW34" s="83">
        <v>18097880.901895583</v>
      </c>
      <c r="BX34" s="83">
        <v>17816039.423935287</v>
      </c>
      <c r="BY34" s="83">
        <v>20659288.135665312</v>
      </c>
      <c r="BZ34" s="83">
        <v>21629811.418931242</v>
      </c>
    </row>
    <row r="35" spans="1:78" s="5" customFormat="1" x14ac:dyDescent="0.55000000000000004">
      <c r="A35" s="19"/>
      <c r="D35" s="19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</row>
    <row r="36" spans="1:78" s="5" customFormat="1" x14ac:dyDescent="0.55000000000000004">
      <c r="A36" s="41" t="s">
        <v>68</v>
      </c>
      <c r="D36" s="41" t="s">
        <v>3</v>
      </c>
      <c r="E36" s="83">
        <v>8456411.8198845014</v>
      </c>
      <c r="F36" s="83">
        <v>9712128.6778147127</v>
      </c>
      <c r="G36" s="83">
        <v>9995227.0481800996</v>
      </c>
      <c r="H36" s="83">
        <v>12126199.406184856</v>
      </c>
      <c r="I36" s="83">
        <v>12728198.84117578</v>
      </c>
      <c r="J36" s="83">
        <v>12780968.182609752</v>
      </c>
      <c r="K36" s="83">
        <v>14060546.260197479</v>
      </c>
      <c r="L36" s="83">
        <v>12589868.8405002</v>
      </c>
      <c r="M36" s="83">
        <v>11696124.032081041</v>
      </c>
      <c r="N36" s="83">
        <v>11933443.827020803</v>
      </c>
      <c r="O36" s="83">
        <v>12087170.024165245</v>
      </c>
      <c r="P36" s="83">
        <v>11917594.848813372</v>
      </c>
      <c r="Q36" s="83">
        <v>12303458.544769872</v>
      </c>
      <c r="R36" s="83">
        <v>11899481.111230375</v>
      </c>
      <c r="S36" s="83">
        <v>12193820.205399349</v>
      </c>
      <c r="T36" s="83">
        <v>11769261.767403612</v>
      </c>
      <c r="U36" s="83">
        <v>11700926.072362795</v>
      </c>
      <c r="V36" s="83">
        <v>10928696.084364632</v>
      </c>
      <c r="W36" s="83">
        <v>11047751.007290764</v>
      </c>
      <c r="X36" s="83">
        <v>10755567.178676166</v>
      </c>
      <c r="Y36" s="83">
        <v>11977443.637660302</v>
      </c>
      <c r="Z36" s="83">
        <v>9550465.0959938057</v>
      </c>
      <c r="AA36" s="83">
        <v>10928269.438034762</v>
      </c>
      <c r="AB36" s="83">
        <v>9429499.7695073746</v>
      </c>
      <c r="AC36" s="83">
        <v>9666320.6790397037</v>
      </c>
      <c r="AD36" s="83">
        <v>9617579.9840706419</v>
      </c>
      <c r="AE36" s="83">
        <v>10861758.659192836</v>
      </c>
      <c r="AF36" s="83">
        <v>13204472.159999998</v>
      </c>
      <c r="AG36" s="83">
        <v>13310208.211150002</v>
      </c>
      <c r="AH36" s="83">
        <v>13077316.462501433</v>
      </c>
      <c r="AI36" s="83">
        <v>13589067.139196604</v>
      </c>
      <c r="AJ36" s="83">
        <v>16314204.897128314</v>
      </c>
      <c r="AK36" s="83">
        <v>16843991.877492003</v>
      </c>
      <c r="AL36" s="83">
        <v>16373721.725662084</v>
      </c>
      <c r="AM36" s="83">
        <v>14667964.131432792</v>
      </c>
      <c r="AN36" s="83">
        <v>12662828.511228979</v>
      </c>
      <c r="AO36" s="83">
        <v>14788055.459480966</v>
      </c>
      <c r="AP36" s="83">
        <v>16700678.176389908</v>
      </c>
      <c r="AQ36" s="83">
        <v>18518940.329628848</v>
      </c>
      <c r="AR36" s="83">
        <v>20053371.599999998</v>
      </c>
      <c r="AS36" s="83">
        <v>23185092.772909436</v>
      </c>
      <c r="AT36" s="83">
        <v>21058956.665292814</v>
      </c>
      <c r="AU36" s="83">
        <v>21390529.049550325</v>
      </c>
      <c r="AV36" s="83">
        <v>21259730.32733858</v>
      </c>
      <c r="AW36" s="83">
        <v>23155995.825904839</v>
      </c>
      <c r="AX36" s="83">
        <v>21086536.478216529</v>
      </c>
      <c r="AY36" s="83">
        <v>21963507.948823992</v>
      </c>
      <c r="AZ36" s="83">
        <v>22472730.373940371</v>
      </c>
      <c r="BA36" s="83">
        <v>21773863.762673929</v>
      </c>
      <c r="BB36" s="83">
        <v>21712536.97951417</v>
      </c>
      <c r="BC36" s="83">
        <v>21774137.701088432</v>
      </c>
      <c r="BD36" s="83">
        <v>21260078.819444854</v>
      </c>
      <c r="BE36" s="83">
        <v>21464761.380655006</v>
      </c>
      <c r="BF36" s="83">
        <v>20436808.180650052</v>
      </c>
      <c r="BG36" s="83">
        <v>20267576.659888905</v>
      </c>
      <c r="BH36" s="83">
        <v>20336414.565026857</v>
      </c>
      <c r="BI36" s="83">
        <v>20533894.592227843</v>
      </c>
      <c r="BJ36" s="83">
        <v>21003589.30559082</v>
      </c>
      <c r="BK36" s="83">
        <v>21093807.025651451</v>
      </c>
      <c r="BL36" s="83">
        <v>21001549.499715284</v>
      </c>
      <c r="BM36" s="83">
        <v>21501832.047706012</v>
      </c>
      <c r="BN36" s="83">
        <v>20713824.465129491</v>
      </c>
      <c r="BO36" s="83">
        <v>20763984.56947203</v>
      </c>
      <c r="BP36" s="83">
        <v>20828165.428350415</v>
      </c>
      <c r="BQ36" s="83">
        <v>20951657.426458769</v>
      </c>
      <c r="BR36" s="83">
        <v>20207225.785211068</v>
      </c>
      <c r="BS36" s="83">
        <v>19660429.868367828</v>
      </c>
      <c r="BT36" s="83">
        <v>19830542.725310668</v>
      </c>
      <c r="BU36" s="83">
        <v>21307982.023467775</v>
      </c>
      <c r="BV36" s="83">
        <v>20702411.348086201</v>
      </c>
      <c r="BW36" s="83">
        <v>21170213.45074854</v>
      </c>
      <c r="BX36" s="83">
        <v>20897414.680978846</v>
      </c>
      <c r="BY36" s="83">
        <v>23153686.856094804</v>
      </c>
      <c r="BZ36" s="83">
        <v>21751697.844432872</v>
      </c>
    </row>
    <row r="37" spans="1:78" s="5" customFormat="1" x14ac:dyDescent="0.55000000000000004">
      <c r="A37" s="19"/>
      <c r="D37" s="4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</row>
    <row r="38" spans="1:78" s="5" customFormat="1" x14ac:dyDescent="0.55000000000000004">
      <c r="A38" s="41" t="s">
        <v>69</v>
      </c>
      <c r="D38" s="41" t="s">
        <v>3</v>
      </c>
      <c r="E38" s="98">
        <v>-1493746.9623454455</v>
      </c>
      <c r="F38" s="98">
        <v>-1276220.6790781934</v>
      </c>
      <c r="G38" s="98">
        <v>-663866.16251360252</v>
      </c>
      <c r="H38" s="98">
        <v>-1065435.6129150018</v>
      </c>
      <c r="I38" s="98">
        <v>-1008934.3821214847</v>
      </c>
      <c r="J38" s="98">
        <v>-330491.66924147494</v>
      </c>
      <c r="K38" s="98">
        <v>335725.99692103453</v>
      </c>
      <c r="L38" s="98">
        <v>944036.09276797436</v>
      </c>
      <c r="M38" s="98">
        <v>1475923.3409155514</v>
      </c>
      <c r="N38" s="98">
        <v>2372841.1537773144</v>
      </c>
      <c r="O38" s="98">
        <v>2759090.305596659</v>
      </c>
      <c r="P38" s="98">
        <v>2730043.47063604</v>
      </c>
      <c r="Q38" s="98">
        <v>1788273.9107868131</v>
      </c>
      <c r="R38" s="98">
        <v>2176332.4456352461</v>
      </c>
      <c r="S38" s="98">
        <v>1450496.8424496371</v>
      </c>
      <c r="T38" s="98">
        <v>1912890.2012665756</v>
      </c>
      <c r="U38" s="98">
        <v>1475232.2312553376</v>
      </c>
      <c r="V38" s="98">
        <v>1506671.1556017101</v>
      </c>
      <c r="W38" s="98">
        <v>1519102.4083928987</v>
      </c>
      <c r="X38" s="98">
        <v>1419330.103476394</v>
      </c>
      <c r="Y38" s="98">
        <v>834333.97685982287</v>
      </c>
      <c r="Z38" s="98">
        <v>829081.90978008695</v>
      </c>
      <c r="AA38" s="98">
        <v>471860.93123243749</v>
      </c>
      <c r="AB38" s="98">
        <v>240516.10346579365</v>
      </c>
      <c r="AC38" s="98">
        <v>-324575.71371827461</v>
      </c>
      <c r="AD38" s="98">
        <v>-530865.91311488673</v>
      </c>
      <c r="AE38" s="98">
        <v>-962888.21000017039</v>
      </c>
      <c r="AF38" s="98">
        <v>-130975.56999999844</v>
      </c>
      <c r="AG38" s="98">
        <v>-748529.89666502364</v>
      </c>
      <c r="AH38" s="98">
        <v>-407350.81160349771</v>
      </c>
      <c r="AI38" s="98">
        <v>-1443919.8880469389</v>
      </c>
      <c r="AJ38" s="98">
        <v>-2323716.1052708849</v>
      </c>
      <c r="AK38" s="98">
        <v>-1920172.7347660046</v>
      </c>
      <c r="AL38" s="98">
        <v>-1406771.4446897786</v>
      </c>
      <c r="AM38" s="98">
        <v>-1266172.0488066673</v>
      </c>
      <c r="AN38" s="98">
        <v>-601721.27780970559</v>
      </c>
      <c r="AO38" s="98">
        <v>-2394729.9056994747</v>
      </c>
      <c r="AP38" s="98">
        <v>-2160491.0129168201</v>
      </c>
      <c r="AQ38" s="98">
        <v>-3099193.409259323</v>
      </c>
      <c r="AR38" s="98">
        <v>-2988470.3499999978</v>
      </c>
      <c r="AS38" s="98">
        <v>-2574720.1318877824</v>
      </c>
      <c r="AT38" s="98">
        <v>-2867160.4370481409</v>
      </c>
      <c r="AU38" s="98">
        <v>-2503415.1684989706</v>
      </c>
      <c r="AV38" s="98">
        <v>-2551580.9344663881</v>
      </c>
      <c r="AW38" s="98">
        <v>-3360055.2829283141</v>
      </c>
      <c r="AX38" s="98">
        <v>-2957857.5506279916</v>
      </c>
      <c r="AY38" s="98">
        <v>-3102109.7260018587</v>
      </c>
      <c r="AZ38" s="98">
        <v>-2625522.1827163845</v>
      </c>
      <c r="BA38" s="98">
        <v>-3180346.4317733459</v>
      </c>
      <c r="BB38" s="98">
        <v>-2407278.4160258435</v>
      </c>
      <c r="BC38" s="98">
        <v>-2360595.7319566682</v>
      </c>
      <c r="BD38" s="98">
        <v>-1898918.0537307784</v>
      </c>
      <c r="BE38" s="98">
        <v>-1285530.259753976</v>
      </c>
      <c r="BF38" s="98">
        <v>-781223.77765039355</v>
      </c>
      <c r="BG38" s="98">
        <v>-754121.38461489603</v>
      </c>
      <c r="BH38" s="98">
        <v>-119972.88161205128</v>
      </c>
      <c r="BI38" s="98">
        <v>-228640.91823448241</v>
      </c>
      <c r="BJ38" s="98">
        <v>-779698.69155711308</v>
      </c>
      <c r="BK38" s="98">
        <v>-563467.0930923149</v>
      </c>
      <c r="BL38" s="98">
        <v>-696331.517774418</v>
      </c>
      <c r="BM38" s="98">
        <v>-536660.31291355193</v>
      </c>
      <c r="BN38" s="98">
        <v>-616732.58118694648</v>
      </c>
      <c r="BO38" s="98">
        <v>-630350.97465281561</v>
      </c>
      <c r="BP38" s="98">
        <v>-1914689.5968163982</v>
      </c>
      <c r="BQ38" s="98">
        <v>-2044199.1993639842</v>
      </c>
      <c r="BR38" s="98">
        <v>-1366222.8078948781</v>
      </c>
      <c r="BS38" s="98">
        <v>-1170643.7026057467</v>
      </c>
      <c r="BT38" s="98">
        <v>-1736754.572487928</v>
      </c>
      <c r="BU38" s="98">
        <v>-1341105.1588604711</v>
      </c>
      <c r="BV38" s="98">
        <v>-2222544.5679281503</v>
      </c>
      <c r="BW38" s="98">
        <v>-3072332.5488529578</v>
      </c>
      <c r="BX38" s="98">
        <v>-3081375.2570435591</v>
      </c>
      <c r="BY38" s="98">
        <v>-2494398.7204294913</v>
      </c>
      <c r="BZ38" s="98">
        <v>-121886.42550162971</v>
      </c>
    </row>
    <row r="39" spans="1:78" s="5" customFormat="1" x14ac:dyDescent="0.55000000000000004">
      <c r="A39" s="99"/>
      <c r="B39" s="9"/>
      <c r="C39" s="9"/>
      <c r="D39" s="104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78" s="5" customFormat="1" x14ac:dyDescent="0.55000000000000004">
      <c r="A40" s="100"/>
      <c r="D40" s="9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</row>
    <row r="41" spans="1:78" s="5" customFormat="1" x14ac:dyDescent="0.55000000000000004">
      <c r="A41" s="31"/>
      <c r="B41" s="38"/>
      <c r="C41" s="57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9"/>
      <c r="AL41" s="39"/>
      <c r="AM41" s="39"/>
      <c r="AN41" s="39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38"/>
    </row>
    <row r="42" spans="1:78" s="5" customFormat="1" x14ac:dyDescent="0.55000000000000004">
      <c r="A42" s="41" t="s">
        <v>70</v>
      </c>
      <c r="C42" s="19"/>
      <c r="D42" s="19" t="s">
        <v>3</v>
      </c>
      <c r="E42" s="8">
        <v>-243165.72383230552</v>
      </c>
      <c r="F42" s="8">
        <v>-355934.86777444184</v>
      </c>
      <c r="G42" s="8">
        <v>-242154.40622572973</v>
      </c>
      <c r="H42" s="8">
        <v>-400378.28761251271</v>
      </c>
      <c r="I42" s="8">
        <v>-434540.1510229893</v>
      </c>
      <c r="J42" s="8">
        <v>-403068.72393322922</v>
      </c>
      <c r="K42" s="8">
        <v>-409313.43304789066</v>
      </c>
      <c r="L42" s="8">
        <v>-214443.5144113712</v>
      </c>
      <c r="M42" s="8">
        <v>3711.6058694105595</v>
      </c>
      <c r="N42" s="8">
        <v>88593.119193885475</v>
      </c>
      <c r="O42" s="8">
        <v>155530.47368609346</v>
      </c>
      <c r="P42" s="8">
        <v>85527.409896591678</v>
      </c>
      <c r="Q42" s="8">
        <v>10626.251913314685</v>
      </c>
      <c r="R42" s="8">
        <v>22089.12545337528</v>
      </c>
      <c r="S42" s="8">
        <v>9474.1277090124786</v>
      </c>
      <c r="T42" s="8">
        <v>9754.0911598112434</v>
      </c>
      <c r="U42" s="8">
        <v>-2325.757978130132</v>
      </c>
      <c r="V42" s="8">
        <v>1004.7594206556678</v>
      </c>
      <c r="W42" s="8">
        <v>30709.521720945835</v>
      </c>
      <c r="X42" s="8">
        <v>17274.329039547592</v>
      </c>
      <c r="Y42" s="8">
        <v>15600.290190873668</v>
      </c>
      <c r="Z42" s="8">
        <v>4124.5459571070969</v>
      </c>
      <c r="AA42" s="8">
        <v>3916.1707188002765</v>
      </c>
      <c r="AB42" s="8">
        <v>-2345.841056169942</v>
      </c>
      <c r="AC42" s="8">
        <v>-9703.8669654279947</v>
      </c>
      <c r="AD42" s="8">
        <v>-44524.042433755472</v>
      </c>
      <c r="AE42" s="8">
        <v>-2119.751559663564</v>
      </c>
      <c r="AF42" s="8">
        <v>7109.410000000149</v>
      </c>
      <c r="AG42" s="8">
        <v>13195.897855026647</v>
      </c>
      <c r="AH42" s="8">
        <v>13218.992511449382</v>
      </c>
      <c r="AI42" s="8">
        <v>614.01547526195645</v>
      </c>
      <c r="AJ42" s="8">
        <v>2199.0460273791105</v>
      </c>
      <c r="AK42" s="8">
        <v>-9001.2894860059023</v>
      </c>
      <c r="AL42" s="8">
        <v>0</v>
      </c>
      <c r="AM42" s="8">
        <v>13548.240313775837</v>
      </c>
      <c r="AN42" s="8">
        <v>10818.533642251045</v>
      </c>
      <c r="AO42" s="8">
        <v>-30635.768782295287</v>
      </c>
      <c r="AP42" s="8">
        <v>-60329.407203420997</v>
      </c>
      <c r="AQ42" s="8">
        <v>-80016.826916387305</v>
      </c>
      <c r="AR42" s="8">
        <v>-10329.25</v>
      </c>
      <c r="AS42" s="8">
        <v>-6202.6814528480172</v>
      </c>
      <c r="AT42" s="8">
        <v>-20732.622174885124</v>
      </c>
      <c r="AU42" s="8">
        <v>-14054.582789711654</v>
      </c>
      <c r="AV42" s="8">
        <v>-30952.187008902431</v>
      </c>
      <c r="AW42" s="8">
        <v>-46621.006970606744</v>
      </c>
      <c r="AX42" s="8">
        <v>-24713.12898683548</v>
      </c>
      <c r="AY42" s="8">
        <v>-9467.3107286840677</v>
      </c>
      <c r="AZ42" s="8">
        <v>-9558.0701819844544</v>
      </c>
      <c r="BA42" s="8">
        <v>-541.5194655880332</v>
      </c>
      <c r="BB42" s="83">
        <v>7002.2052296735346</v>
      </c>
      <c r="BC42" s="83">
        <v>8709.7849942333996</v>
      </c>
      <c r="BD42" s="83">
        <v>15600.916792921722</v>
      </c>
      <c r="BE42" s="83">
        <v>14501.965186972171</v>
      </c>
      <c r="BF42" s="83">
        <v>34622.892607342452</v>
      </c>
      <c r="BG42" s="83">
        <v>51782.255340989679</v>
      </c>
      <c r="BH42" s="83">
        <v>69771.749282196164</v>
      </c>
      <c r="BI42" s="83">
        <v>31481.315885640681</v>
      </c>
      <c r="BJ42" s="83">
        <v>32969.04546629265</v>
      </c>
      <c r="BK42" s="83">
        <v>57890.273769859225</v>
      </c>
      <c r="BL42" s="83">
        <v>78697.992564138025</v>
      </c>
      <c r="BM42" s="83">
        <v>66863.73419554159</v>
      </c>
      <c r="BN42" s="83">
        <v>63409.408936455846</v>
      </c>
      <c r="BO42" s="83">
        <v>84085.396001785994</v>
      </c>
      <c r="BP42" s="83">
        <v>70163.411487981677</v>
      </c>
      <c r="BQ42" s="83">
        <v>45952.117329213768</v>
      </c>
      <c r="BR42" s="83">
        <v>13236.766885813326</v>
      </c>
      <c r="BS42" s="83">
        <v>17141.164341919124</v>
      </c>
      <c r="BT42" s="83">
        <v>17922.491151254624</v>
      </c>
      <c r="BU42" s="83">
        <v>211706.3569996953</v>
      </c>
      <c r="BV42" s="83">
        <v>189071.57547094673</v>
      </c>
      <c r="BW42" s="83">
        <v>65736.805719416589</v>
      </c>
      <c r="BX42" s="83">
        <v>84093.753779713064</v>
      </c>
      <c r="BY42" s="83">
        <v>209881.73179168627</v>
      </c>
      <c r="BZ42" s="83">
        <v>76880.799096759409</v>
      </c>
    </row>
    <row r="43" spans="1:78" s="5" customFormat="1" x14ac:dyDescent="0.55000000000000004">
      <c r="A43" s="4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13"/>
    </row>
    <row r="44" spans="1:78" s="5" customFormat="1" x14ac:dyDescent="0.55000000000000004">
      <c r="A44" s="41" t="s">
        <v>71</v>
      </c>
      <c r="C44" s="19"/>
      <c r="D44" s="19" t="s">
        <v>3</v>
      </c>
      <c r="E44" s="8">
        <v>-2024909.726534849</v>
      </c>
      <c r="F44" s="8">
        <v>-2299657.8988848822</v>
      </c>
      <c r="G44" s="8">
        <v>-1590120.6746847387</v>
      </c>
      <c r="H44" s="8">
        <v>-2514629.6452991497</v>
      </c>
      <c r="I44" s="8">
        <v>-2646016.1402002648</v>
      </c>
      <c r="J44" s="8">
        <v>-2276490.6223903801</v>
      </c>
      <c r="K44" s="8">
        <v>-2155698.3267112058</v>
      </c>
      <c r="L44" s="8">
        <v>-1172893.9219570924</v>
      </c>
      <c r="M44" s="8">
        <v>29402.838474599645</v>
      </c>
      <c r="N44" s="8">
        <v>989194.97324352898</v>
      </c>
      <c r="O44" s="8">
        <v>2675094.3781578131</v>
      </c>
      <c r="P44" s="8">
        <v>3944887.3958798591</v>
      </c>
      <c r="Q44" s="8">
        <v>1551489.8501086906</v>
      </c>
      <c r="R44" s="8">
        <v>2313567.1957869064</v>
      </c>
      <c r="S44" s="8">
        <v>684720.74024433456</v>
      </c>
      <c r="T44" s="8">
        <v>1043702.3420691155</v>
      </c>
      <c r="U44" s="8">
        <v>-234956.35841285624</v>
      </c>
      <c r="V44" s="8">
        <v>25005.591317987069</v>
      </c>
      <c r="W44" s="8">
        <v>395902.16575184837</v>
      </c>
      <c r="X44" s="8">
        <v>221497.21030761488</v>
      </c>
      <c r="Y44" s="8">
        <v>166530.53549221717</v>
      </c>
      <c r="Z44" s="8">
        <v>214901.09085430391</v>
      </c>
      <c r="AA44" s="8">
        <v>242634.14999297634</v>
      </c>
      <c r="AB44" s="8">
        <v>-245501.40600059554</v>
      </c>
      <c r="AC44" s="8">
        <v>-515250.88940824941</v>
      </c>
      <c r="AD44" s="8">
        <v>-1560661.9999999981</v>
      </c>
      <c r="AE44" s="8">
        <v>-124540.57499999925</v>
      </c>
      <c r="AF44" s="8">
        <v>633881.84000000171</v>
      </c>
      <c r="AG44" s="8">
        <v>2381547.6860000007</v>
      </c>
      <c r="AH44" s="8">
        <v>1304972.8960573934</v>
      </c>
      <c r="AI44" s="8">
        <v>65184.779149441049</v>
      </c>
      <c r="AJ44" s="8">
        <v>74718.161948643625</v>
      </c>
      <c r="AK44" s="8">
        <v>-503898.39749117009</v>
      </c>
      <c r="AL44" s="8">
        <v>0</v>
      </c>
      <c r="AM44" s="8">
        <v>422947.91131032817</v>
      </c>
      <c r="AN44" s="8">
        <v>396951.50018558465</v>
      </c>
      <c r="AO44" s="8">
        <v>-1613867.4645003565</v>
      </c>
      <c r="AP44" s="8">
        <v>-1391787.6866254229</v>
      </c>
      <c r="AQ44" s="8">
        <v>-1924194.2298062257</v>
      </c>
      <c r="AR44" s="8">
        <v>-421992.59999999776</v>
      </c>
      <c r="AS44" s="8">
        <v>-202760.17103976011</v>
      </c>
      <c r="AT44" s="8">
        <v>-1444785.9123300165</v>
      </c>
      <c r="AU44" s="8">
        <v>-668101.92686812952</v>
      </c>
      <c r="AV44" s="8">
        <v>-2238387.2650658563</v>
      </c>
      <c r="AW44" s="8">
        <v>-1986262.9322973825</v>
      </c>
      <c r="AX44" s="8">
        <v>-2140967.7390779145</v>
      </c>
      <c r="AY44" s="8">
        <v>-919695.36740382016</v>
      </c>
      <c r="AZ44" s="8">
        <v>-986500.00029537082</v>
      </c>
      <c r="BA44" s="8">
        <v>-103966.98440992832</v>
      </c>
      <c r="BB44" s="83">
        <v>993104.98056782782</v>
      </c>
      <c r="BC44" s="83">
        <v>998838.87388956919</v>
      </c>
      <c r="BD44" s="83">
        <v>3021374.0341041461</v>
      </c>
      <c r="BE44" s="83">
        <v>3279842.0747650005</v>
      </c>
      <c r="BF44" s="83">
        <v>3865034.8974779435</v>
      </c>
      <c r="BG44" s="83">
        <v>4134438.991878096</v>
      </c>
      <c r="BH44" s="83">
        <v>6822592.0272861421</v>
      </c>
      <c r="BI44" s="83">
        <v>6996235.2600941621</v>
      </c>
      <c r="BJ44" s="83">
        <v>5885878.9983261824</v>
      </c>
      <c r="BK44" s="83">
        <v>5366621.8385765478</v>
      </c>
      <c r="BL44" s="83">
        <v>5236791.0848607197</v>
      </c>
      <c r="BM44" s="83">
        <v>5709604.4791619889</v>
      </c>
      <c r="BN44" s="83">
        <v>5321424.6000845097</v>
      </c>
      <c r="BO44" s="83">
        <v>5328225.3355769701</v>
      </c>
      <c r="BP44" s="83">
        <v>4339100.757469587</v>
      </c>
      <c r="BQ44" s="83">
        <v>3466725.0648022294</v>
      </c>
      <c r="BR44" s="83">
        <v>3009059.3309069313</v>
      </c>
      <c r="BS44" s="83">
        <v>4499824.6995631643</v>
      </c>
      <c r="BT44" s="83">
        <v>5020840.5477123298</v>
      </c>
      <c r="BU44" s="83">
        <v>6752390.2332882211</v>
      </c>
      <c r="BV44" s="83">
        <v>5992305.9025258049</v>
      </c>
      <c r="BW44" s="83">
        <v>6068517.3634224609</v>
      </c>
      <c r="BX44" s="83">
        <v>7762764.1591991484</v>
      </c>
      <c r="BY44" s="83">
        <v>8876630.9591591917</v>
      </c>
      <c r="BZ44" s="83">
        <v>12145169.81448013</v>
      </c>
    </row>
    <row r="45" spans="1:78" s="5" customFormat="1" x14ac:dyDescent="0.55000000000000004">
      <c r="A45" s="41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13"/>
    </row>
    <row r="46" spans="1:78" s="5" customFormat="1" x14ac:dyDescent="0.55000000000000004">
      <c r="A46" s="41" t="s">
        <v>72</v>
      </c>
      <c r="C46" s="19"/>
      <c r="D46" s="19" t="s">
        <v>3</v>
      </c>
      <c r="E46" s="83">
        <v>1781744.0027025435</v>
      </c>
      <c r="F46" s="83">
        <v>1943723.0311104404</v>
      </c>
      <c r="G46" s="83">
        <v>1347966.268459009</v>
      </c>
      <c r="H46" s="83">
        <v>2114251.357686637</v>
      </c>
      <c r="I46" s="83">
        <v>2211475.9891772754</v>
      </c>
      <c r="J46" s="83">
        <v>1873421.8984571509</v>
      </c>
      <c r="K46" s="83">
        <v>1746384.8936633151</v>
      </c>
      <c r="L46" s="83">
        <v>958450.40754572116</v>
      </c>
      <c r="M46" s="83">
        <v>-25691.232605189085</v>
      </c>
      <c r="N46" s="83">
        <v>-900601.8540496435</v>
      </c>
      <c r="O46" s="83">
        <v>-2519563.9044717196</v>
      </c>
      <c r="P46" s="83">
        <v>-3859359.9859832674</v>
      </c>
      <c r="Q46" s="83">
        <v>-1540863.5981953759</v>
      </c>
      <c r="R46" s="83">
        <v>-2291478.0703335311</v>
      </c>
      <c r="S46" s="83">
        <v>-675246.61253532209</v>
      </c>
      <c r="T46" s="83">
        <v>-1033948.2509093042</v>
      </c>
      <c r="U46" s="83">
        <v>232630.6004347261</v>
      </c>
      <c r="V46" s="83">
        <v>-24000.831897331402</v>
      </c>
      <c r="W46" s="83">
        <v>-365192.64403090253</v>
      </c>
      <c r="X46" s="83">
        <v>-204222.88126806729</v>
      </c>
      <c r="Y46" s="83">
        <v>-150930.2453013435</v>
      </c>
      <c r="Z46" s="83">
        <v>-210776.54489719681</v>
      </c>
      <c r="AA46" s="83">
        <v>-238717.97927417606</v>
      </c>
      <c r="AB46" s="83">
        <v>243155.5649444256</v>
      </c>
      <c r="AC46" s="83">
        <v>505547.02244282141</v>
      </c>
      <c r="AD46" s="83">
        <v>1516137.9575662427</v>
      </c>
      <c r="AE46" s="83">
        <v>122420.82344033569</v>
      </c>
      <c r="AF46" s="83">
        <v>-626772.43000000156</v>
      </c>
      <c r="AG46" s="83">
        <v>-2368351.788144974</v>
      </c>
      <c r="AH46" s="83">
        <v>-1291753.903545944</v>
      </c>
      <c r="AI46" s="83">
        <v>-64570.763674179092</v>
      </c>
      <c r="AJ46" s="83">
        <v>-72519.115921264514</v>
      </c>
      <c r="AK46" s="83">
        <v>494897.10800516419</v>
      </c>
      <c r="AL46" s="83">
        <v>0</v>
      </c>
      <c r="AM46" s="83">
        <v>-409399.67099655233</v>
      </c>
      <c r="AN46" s="83">
        <v>-386132.9665433336</v>
      </c>
      <c r="AO46" s="83">
        <v>1583231.6957180612</v>
      </c>
      <c r="AP46" s="83">
        <v>1331458.2794220019</v>
      </c>
      <c r="AQ46" s="83">
        <v>1844177.4028898384</v>
      </c>
      <c r="AR46" s="83">
        <v>411663.34999999776</v>
      </c>
      <c r="AS46" s="83">
        <v>196557.48958691489</v>
      </c>
      <c r="AT46" s="83">
        <v>1424053.2901551314</v>
      </c>
      <c r="AU46" s="83">
        <v>654047.34407841926</v>
      </c>
      <c r="AV46" s="83">
        <v>2207435.0780569525</v>
      </c>
      <c r="AW46" s="83">
        <v>1939641.9253267767</v>
      </c>
      <c r="AX46" s="83">
        <v>2116254.61009108</v>
      </c>
      <c r="AY46" s="83">
        <v>910228.05667513609</v>
      </c>
      <c r="AZ46" s="83">
        <v>976941.93011338636</v>
      </c>
      <c r="BA46" s="83">
        <v>103425.46494434029</v>
      </c>
      <c r="BB46" s="83">
        <v>-986102.77533815429</v>
      </c>
      <c r="BC46" s="83">
        <v>-990129.08889533579</v>
      </c>
      <c r="BD46" s="83">
        <v>-3005773.1173112243</v>
      </c>
      <c r="BE46" s="83">
        <v>-3265340.1095780283</v>
      </c>
      <c r="BF46" s="83">
        <v>-3830412.004870601</v>
      </c>
      <c r="BG46" s="83">
        <v>-4082656.7365371063</v>
      </c>
      <c r="BH46" s="83">
        <v>-6752820.2780039459</v>
      </c>
      <c r="BI46" s="83">
        <v>-6964753.9442085214</v>
      </c>
      <c r="BJ46" s="83">
        <v>-5852909.9528598897</v>
      </c>
      <c r="BK46" s="83">
        <v>-5308731.5648066886</v>
      </c>
      <c r="BL46" s="83">
        <v>-5158093.0922965817</v>
      </c>
      <c r="BM46" s="83">
        <v>-5642740.7449664474</v>
      </c>
      <c r="BN46" s="83">
        <v>-5258015.1911480539</v>
      </c>
      <c r="BO46" s="83">
        <v>-5244139.9395751841</v>
      </c>
      <c r="BP46" s="83">
        <v>-4268937.3459816054</v>
      </c>
      <c r="BQ46" s="83">
        <v>-3420772.9474730156</v>
      </c>
      <c r="BR46" s="83">
        <v>-2995822.564021118</v>
      </c>
      <c r="BS46" s="83">
        <v>-4482683.5352212451</v>
      </c>
      <c r="BT46" s="83">
        <v>-5002918.0565610752</v>
      </c>
      <c r="BU46" s="83">
        <v>-6540683.8762885258</v>
      </c>
      <c r="BV46" s="83">
        <v>-5803234.3270548582</v>
      </c>
      <c r="BW46" s="83">
        <v>-6002780.5577030443</v>
      </c>
      <c r="BX46" s="83">
        <v>-7678670.4054194354</v>
      </c>
      <c r="BY46" s="83">
        <v>-8666749.2273675054</v>
      </c>
      <c r="BZ46" s="98">
        <v>-12068289.01538337</v>
      </c>
    </row>
    <row r="47" spans="1:78" s="5" customFormat="1" x14ac:dyDescent="0.55000000000000004">
      <c r="A47" s="109"/>
      <c r="B47" s="9"/>
      <c r="C47" s="66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10"/>
      <c r="AL47" s="10"/>
      <c r="AM47" s="10"/>
      <c r="AN47" s="10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</row>
    <row r="48" spans="1:78" s="5" customFormat="1" ht="24" customHeight="1" x14ac:dyDescent="0.55000000000000004">
      <c r="A48" s="110"/>
      <c r="B48" s="24"/>
      <c r="C48" s="24"/>
      <c r="D48" s="93"/>
      <c r="E48" s="24"/>
      <c r="F48" s="24"/>
      <c r="G48" s="24"/>
      <c r="H48" s="21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1"/>
      <c r="AD48" s="21"/>
      <c r="AE48" s="21"/>
      <c r="AF48" s="21"/>
      <c r="AG48" s="21"/>
      <c r="AH48" s="21"/>
      <c r="AI48" s="21"/>
      <c r="AJ48" s="21"/>
      <c r="AK48" s="24"/>
      <c r="AL48" s="24"/>
      <c r="AM48" s="24"/>
      <c r="AN48" s="24"/>
      <c r="AO48" s="24"/>
      <c r="AP48" s="24"/>
      <c r="AQ48" s="24"/>
      <c r="AR48" s="24"/>
      <c r="AS48" s="111"/>
      <c r="AT48" s="24"/>
      <c r="AU48" s="107"/>
      <c r="AV48" s="107"/>
      <c r="AW48" s="107"/>
      <c r="AX48" s="21"/>
      <c r="BT48" s="13"/>
      <c r="BY48" s="13"/>
      <c r="BZ48" s="13" t="s">
        <v>39</v>
      </c>
    </row>
    <row r="49" spans="1:78" s="5" customFormat="1" ht="24" customHeight="1" x14ac:dyDescent="0.55000000000000004">
      <c r="A49" s="24"/>
      <c r="B49" s="128"/>
      <c r="C49" s="128"/>
      <c r="D49" s="129"/>
      <c r="E49" s="128"/>
      <c r="F49" s="128"/>
      <c r="G49" s="128"/>
      <c r="H49" s="26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128"/>
      <c r="AP49" s="128"/>
      <c r="AQ49" s="128"/>
      <c r="AR49" s="128"/>
      <c r="AS49" s="130"/>
      <c r="AT49" s="128"/>
      <c r="AU49" s="128"/>
      <c r="AV49" s="128"/>
      <c r="AW49" s="128"/>
      <c r="AX49" s="128"/>
      <c r="BT49" s="13"/>
      <c r="BY49" s="13"/>
      <c r="BZ49" s="13" t="s">
        <v>40</v>
      </c>
    </row>
    <row r="50" spans="1:78" s="5" customFormat="1" ht="24" customHeight="1" x14ac:dyDescent="0.55000000000000004">
      <c r="A50" s="24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BT50" s="13"/>
      <c r="BY50" s="13"/>
      <c r="BZ50" s="13" t="s">
        <v>41</v>
      </c>
    </row>
    <row r="51" spans="1:78" s="5" customFormat="1" ht="24" customHeight="1" x14ac:dyDescent="0.55000000000000004">
      <c r="A51" s="24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BT51" s="13"/>
      <c r="BY51" s="13"/>
      <c r="BZ51" s="13" t="s">
        <v>42</v>
      </c>
    </row>
    <row r="52" spans="1:78" s="5" customFormat="1" ht="24" customHeight="1" x14ac:dyDescent="0.55000000000000004">
      <c r="A52" s="24"/>
      <c r="B52" s="128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BT52" s="13"/>
      <c r="BY52" s="13"/>
      <c r="BZ52" s="13" t="s">
        <v>43</v>
      </c>
    </row>
    <row r="53" spans="1:78" s="5" customFormat="1" ht="24" customHeight="1" x14ac:dyDescent="0.55000000000000004">
      <c r="A53" s="24"/>
      <c r="B53" s="128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BT53" s="13"/>
      <c r="BY53" s="13"/>
      <c r="BZ53" s="13" t="s">
        <v>44</v>
      </c>
    </row>
    <row r="54" spans="1:78" s="100" customFormat="1" ht="24" customHeight="1" x14ac:dyDescent="0.45">
      <c r="A54" s="110"/>
      <c r="B54" s="127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BT54" s="52"/>
      <c r="BY54" s="52"/>
      <c r="BZ54" s="52" t="s">
        <v>30</v>
      </c>
    </row>
    <row r="55" spans="1:78" s="100" customFormat="1" ht="24" customHeight="1" x14ac:dyDescent="0.45">
      <c r="A55" s="110"/>
      <c r="B55" s="127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BC55" s="87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Q55" s="114"/>
      <c r="BU55" s="114"/>
    </row>
    <row r="56" spans="1:78" s="100" customFormat="1" ht="24" customHeight="1" x14ac:dyDescent="0.45">
      <c r="A56" s="110"/>
      <c r="B56" s="127"/>
      <c r="C56" s="126"/>
      <c r="D56" s="126"/>
      <c r="E56" s="126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310"/>
      <c r="AM56" s="310"/>
      <c r="AN56" s="310"/>
      <c r="AO56" s="310"/>
      <c r="AP56" s="310"/>
      <c r="AQ56" s="310"/>
      <c r="AR56" s="310"/>
      <c r="AS56" s="310"/>
      <c r="AT56" s="310"/>
      <c r="AU56" s="310"/>
      <c r="AV56" s="310"/>
      <c r="AW56" s="310"/>
      <c r="AX56" s="310"/>
      <c r="AY56" s="99"/>
      <c r="AZ56" s="99"/>
      <c r="BA56" s="99"/>
      <c r="BB56" s="99"/>
      <c r="BC56" s="311"/>
      <c r="BD56" s="312"/>
      <c r="BE56" s="312"/>
      <c r="BF56" s="312"/>
      <c r="BG56" s="312"/>
      <c r="BH56" s="312"/>
      <c r="BI56" s="312"/>
      <c r="BJ56" s="312"/>
      <c r="BK56" s="312"/>
      <c r="BL56" s="312"/>
      <c r="BM56" s="312"/>
      <c r="BN56" s="312"/>
      <c r="BO56" s="312"/>
      <c r="BP56" s="312"/>
      <c r="BQ56" s="312"/>
      <c r="BR56" s="312"/>
      <c r="BS56" s="312"/>
      <c r="BT56" s="6"/>
      <c r="BU56" s="312"/>
    </row>
    <row r="57" spans="1:78" s="148" customFormat="1" ht="24" customHeight="1" x14ac:dyDescent="0.45">
      <c r="A57" s="87"/>
      <c r="B57" s="249"/>
      <c r="C57" s="279" t="s">
        <v>115</v>
      </c>
      <c r="D57" s="280"/>
      <c r="E57" s="259">
        <v>13212666.6665191</v>
      </c>
      <c r="F57" s="271">
        <v>16665745.886324901</v>
      </c>
      <c r="G57" s="271">
        <v>19924680.966010801</v>
      </c>
      <c r="H57" s="271">
        <v>23953800.140815299</v>
      </c>
      <c r="I57" s="271">
        <v>29141591.313150302</v>
      </c>
      <c r="J57" s="271">
        <v>32173374.4398016</v>
      </c>
      <c r="K57" s="271">
        <v>35621374.458411701</v>
      </c>
      <c r="L57" s="271">
        <v>37549275.3382245</v>
      </c>
      <c r="M57" s="271">
        <v>38246923.164208896</v>
      </c>
      <c r="N57" s="271">
        <v>42005194.286644906</v>
      </c>
      <c r="O57" s="271">
        <v>45067992.919380002</v>
      </c>
      <c r="P57" s="271">
        <v>48044478.8701199</v>
      </c>
      <c r="Q57" s="271">
        <v>52299888.133072101</v>
      </c>
      <c r="R57" s="271">
        <v>55651236.138532504</v>
      </c>
      <c r="S57" s="271">
        <v>60471710.758510605</v>
      </c>
      <c r="T57" s="271">
        <v>64588006.474388801</v>
      </c>
      <c r="U57" s="182">
        <v>68831705.427037105</v>
      </c>
      <c r="V57" s="182">
        <v>71870335.913594693</v>
      </c>
      <c r="W57" s="182">
        <v>75774344.936797008</v>
      </c>
      <c r="X57" s="182">
        <v>79138041.312268496</v>
      </c>
      <c r="Y57" s="182">
        <v>82080219.853929892</v>
      </c>
      <c r="Z57" s="182">
        <v>84830685.671991393</v>
      </c>
      <c r="AA57" s="182">
        <v>86890347.519307688</v>
      </c>
      <c r="AB57" s="182">
        <v>88479075.983352587</v>
      </c>
      <c r="AC57" s="182">
        <v>90702903.280005991</v>
      </c>
      <c r="AD57" s="182">
        <v>92726352.674929991</v>
      </c>
      <c r="AE57" s="182">
        <v>93876319.715790391</v>
      </c>
      <c r="AF57" s="182">
        <v>94150821.458289891</v>
      </c>
      <c r="AG57" s="182">
        <v>93854108.404159799</v>
      </c>
      <c r="AH57" s="182">
        <v>92846160.350056008</v>
      </c>
      <c r="AI57" s="182">
        <v>92491416.592774808</v>
      </c>
      <c r="AJ57" s="182">
        <v>93754461.246902496</v>
      </c>
      <c r="AK57" s="182">
        <v>96686356.858733013</v>
      </c>
      <c r="AL57" s="182">
        <v>99352962.295695901</v>
      </c>
      <c r="AM57" s="182">
        <v>102754075.7335521</v>
      </c>
      <c r="AN57" s="182">
        <v>107144145.952977</v>
      </c>
      <c r="AO57" s="182">
        <v>111508610.6800268</v>
      </c>
      <c r="AP57" s="182">
        <v>115750821.8589386</v>
      </c>
      <c r="AQ57" s="182">
        <v>118860132.22806479</v>
      </c>
      <c r="AR57" s="182">
        <v>120316239.99375589</v>
      </c>
      <c r="AS57" s="182">
        <v>122006090.3549365</v>
      </c>
      <c r="AT57" s="182">
        <v>123787285.46842591</v>
      </c>
      <c r="AU57" s="182">
        <v>125748271.4981243</v>
      </c>
      <c r="AV57" s="182">
        <v>127752987.38456701</v>
      </c>
      <c r="AW57" s="182">
        <v>129947342.2970341</v>
      </c>
      <c r="AX57" s="182">
        <v>131268709.65966029</v>
      </c>
      <c r="AY57" s="182">
        <v>133184818.35055462</v>
      </c>
      <c r="AZ57" s="182">
        <v>135582262.63129187</v>
      </c>
      <c r="BA57" s="182">
        <v>137876215.76807791</v>
      </c>
      <c r="BB57" s="182">
        <v>140740288.10244861</v>
      </c>
      <c r="BC57" s="182">
        <v>143376771.80368263</v>
      </c>
      <c r="BD57" s="182">
        <v>145716247.8309269</v>
      </c>
      <c r="BE57" s="182">
        <v>148599453.87499669</v>
      </c>
      <c r="BF57" s="182">
        <v>151701673.66115519</v>
      </c>
      <c r="BG57" s="182">
        <v>154609646.8653591</v>
      </c>
      <c r="BH57" s="182">
        <v>157100276.99757171</v>
      </c>
      <c r="BI57" s="182">
        <v>159553348.30970252</v>
      </c>
      <c r="BJ57" s="281">
        <v>162327251.34483957</v>
      </c>
      <c r="BK57" s="281">
        <v>164239711.6477122</v>
      </c>
      <c r="BL57" s="281">
        <v>166781501.82149127</v>
      </c>
      <c r="BM57" s="281">
        <v>169537387.72237149</v>
      </c>
      <c r="BN57" s="281">
        <v>171185978.16488391</v>
      </c>
      <c r="BO57" s="281">
        <v>173778952.40172338</v>
      </c>
      <c r="BP57" s="281">
        <v>176755879.67683861</v>
      </c>
      <c r="BQ57" s="281">
        <v>179756125.79676199</v>
      </c>
      <c r="BR57" s="281">
        <v>183376373.53344008</v>
      </c>
      <c r="BS57" s="281">
        <v>186861622.78911969</v>
      </c>
      <c r="BT57" s="281">
        <v>188830742.73524842</v>
      </c>
      <c r="BU57" s="281">
        <v>191265952.07220876</v>
      </c>
      <c r="BV57" s="281">
        <v>193066256.24125668</v>
      </c>
      <c r="BW57" s="281">
        <v>195028009.48942918</v>
      </c>
      <c r="BX57" s="281">
        <v>197647267.38535488</v>
      </c>
      <c r="BY57" s="281">
        <v>198440706.82682088</v>
      </c>
      <c r="BZ57" s="281">
        <v>200713446.49504682</v>
      </c>
    </row>
    <row r="58" spans="1:78" s="148" customFormat="1" ht="24" customHeight="1" x14ac:dyDescent="0.45">
      <c r="A58" s="87"/>
      <c r="B58" s="249"/>
      <c r="C58" s="282" t="s">
        <v>116</v>
      </c>
      <c r="D58" s="264"/>
      <c r="E58" s="263">
        <v>374.87</v>
      </c>
      <c r="F58" s="263">
        <v>382.33</v>
      </c>
      <c r="G58" s="263">
        <v>431.04</v>
      </c>
      <c r="H58" s="263">
        <v>404.09</v>
      </c>
      <c r="I58" s="263">
        <v>407.13</v>
      </c>
      <c r="J58" s="263">
        <v>424.97</v>
      </c>
      <c r="K58" s="263">
        <v>439.81</v>
      </c>
      <c r="L58" s="263">
        <v>473.77</v>
      </c>
      <c r="M58" s="263">
        <v>527.70000000000005</v>
      </c>
      <c r="N58" s="263">
        <v>572.67999999999995</v>
      </c>
      <c r="O58" s="263">
        <v>656.2</v>
      </c>
      <c r="P58" s="263">
        <v>712.38</v>
      </c>
      <c r="Q58" s="264">
        <v>599.41999999999996</v>
      </c>
      <c r="R58" s="264">
        <v>636.59</v>
      </c>
      <c r="S58" s="264">
        <v>559.83000000000004</v>
      </c>
      <c r="T58" s="264">
        <v>578.91999999999996</v>
      </c>
      <c r="U58" s="264">
        <v>514.21</v>
      </c>
      <c r="V58" s="264">
        <v>527.70000000000005</v>
      </c>
      <c r="W58" s="264">
        <v>547.30999999999995</v>
      </c>
      <c r="X58" s="264">
        <v>538.22</v>
      </c>
      <c r="Y58" s="264">
        <v>534.42999999999995</v>
      </c>
      <c r="Z58" s="264">
        <v>539.37</v>
      </c>
      <c r="AA58" s="264">
        <v>527.46</v>
      </c>
      <c r="AB58" s="264">
        <v>511.72</v>
      </c>
      <c r="AC58" s="264">
        <v>495.82</v>
      </c>
      <c r="AD58" s="264">
        <v>439.09</v>
      </c>
      <c r="AE58" s="264">
        <v>520.14</v>
      </c>
      <c r="AF58" s="264">
        <v>552.47</v>
      </c>
      <c r="AG58" s="264">
        <v>629.11</v>
      </c>
      <c r="AH58" s="264">
        <v>582.1</v>
      </c>
      <c r="AI58" s="264">
        <v>529.07000000000005</v>
      </c>
      <c r="AJ58" s="264">
        <v>546.07000000000005</v>
      </c>
      <c r="AK58" s="272">
        <v>506.43</v>
      </c>
      <c r="AL58" s="264">
        <v>526.29</v>
      </c>
      <c r="AM58" s="264">
        <v>543.09</v>
      </c>
      <c r="AN58" s="264">
        <v>485.23</v>
      </c>
      <c r="AO58" s="264">
        <v>468.37</v>
      </c>
      <c r="AP58" s="264">
        <v>482.08</v>
      </c>
      <c r="AQ58" s="264">
        <v>471.13</v>
      </c>
      <c r="AR58" s="264">
        <v>515.14</v>
      </c>
      <c r="AS58" s="264">
        <v>521.46</v>
      </c>
      <c r="AT58" s="264">
        <v>489.76</v>
      </c>
      <c r="AU58" s="264">
        <v>509.73</v>
      </c>
      <c r="AV58" s="264">
        <v>470.48</v>
      </c>
      <c r="AW58" s="264">
        <v>478.6</v>
      </c>
      <c r="AX58" s="264">
        <v>472.54</v>
      </c>
      <c r="AY58" s="264">
        <v>503.86</v>
      </c>
      <c r="AZ58" s="264">
        <v>502.97</v>
      </c>
      <c r="BA58" s="264">
        <v>523.76</v>
      </c>
      <c r="BB58" s="264">
        <v>550.53</v>
      </c>
      <c r="BC58" s="264">
        <v>550.6</v>
      </c>
      <c r="BD58" s="264">
        <v>601.66</v>
      </c>
      <c r="BE58" s="264">
        <v>607.38</v>
      </c>
      <c r="BF58" s="264">
        <v>626.87</v>
      </c>
      <c r="BG58" s="264">
        <v>634.58000000000004</v>
      </c>
      <c r="BH58" s="264">
        <v>704.68</v>
      </c>
      <c r="BI58" s="264">
        <v>707.34</v>
      </c>
      <c r="BJ58" s="264">
        <v>675.1</v>
      </c>
      <c r="BK58" s="264">
        <v>661.49</v>
      </c>
      <c r="BL58" s="264">
        <v>659.08</v>
      </c>
      <c r="BM58" s="264">
        <v>667.29</v>
      </c>
      <c r="BN58" s="264">
        <v>662.66</v>
      </c>
      <c r="BO58" s="264">
        <v>663.21</v>
      </c>
      <c r="BP58" s="264">
        <v>636.85</v>
      </c>
      <c r="BQ58" s="264">
        <v>615.22</v>
      </c>
      <c r="BR58" s="264">
        <v>605.26</v>
      </c>
      <c r="BS58" s="264">
        <v>647.95000000000005</v>
      </c>
      <c r="BT58" s="264">
        <v>661.5</v>
      </c>
      <c r="BU58" s="264">
        <v>695.69</v>
      </c>
      <c r="BV58" s="354">
        <v>681.09</v>
      </c>
      <c r="BW58" s="354">
        <v>679.86</v>
      </c>
      <c r="BX58" s="354">
        <v>725.68</v>
      </c>
      <c r="BY58" s="354">
        <v>744.62</v>
      </c>
      <c r="BZ58" s="354">
        <v>846.3</v>
      </c>
    </row>
    <row r="59" spans="1:78" s="100" customFormat="1" ht="24" customHeight="1" x14ac:dyDescent="0.45">
      <c r="A59" s="110"/>
      <c r="B59" s="127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BC59" s="87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6"/>
      <c r="BU59" s="114"/>
    </row>
    <row r="60" spans="1:78" s="5" customFormat="1" x14ac:dyDescent="0.55000000000000004">
      <c r="A60" s="24"/>
      <c r="B60" s="24"/>
      <c r="C60" s="24"/>
      <c r="D60" s="93"/>
      <c r="E60" s="24"/>
      <c r="F60" s="24"/>
      <c r="G60" s="24"/>
      <c r="H60" s="21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111"/>
      <c r="AT60" s="24"/>
      <c r="AU60" s="24"/>
      <c r="AV60" s="24"/>
      <c r="AW60" s="21"/>
      <c r="AX60" s="21"/>
      <c r="AY60" s="21"/>
    </row>
    <row r="61" spans="1:78" s="5" customFormat="1" x14ac:dyDescent="0.55000000000000004">
      <c r="A61" s="21"/>
      <c r="B61" s="21"/>
      <c r="C61" s="21"/>
      <c r="D61" s="93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115"/>
      <c r="AL61" s="115"/>
      <c r="AM61" s="115"/>
      <c r="AN61" s="115"/>
      <c r="AO61" s="21"/>
      <c r="AP61" s="21"/>
      <c r="AQ61" s="21"/>
      <c r="AR61" s="21"/>
      <c r="AS61" s="116"/>
      <c r="AT61" s="21"/>
      <c r="AU61" s="21"/>
      <c r="AV61" s="21"/>
      <c r="AW61" s="21"/>
      <c r="AX61" s="21"/>
      <c r="AY61" s="21"/>
    </row>
    <row r="62" spans="1:78" s="5" customFormat="1" x14ac:dyDescent="0.55000000000000004">
      <c r="A62" s="2" t="s">
        <v>45</v>
      </c>
      <c r="B62" s="2"/>
      <c r="C62" s="2"/>
      <c r="D62" s="41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115"/>
      <c r="AL62" s="115"/>
      <c r="AM62" s="115"/>
      <c r="AN62" s="115"/>
      <c r="AO62" s="21"/>
      <c r="AP62" s="21"/>
      <c r="AQ62" s="21"/>
      <c r="AR62" s="21"/>
      <c r="AS62" s="116"/>
      <c r="AT62" s="21"/>
      <c r="AU62" s="21"/>
      <c r="AV62" s="21"/>
      <c r="AW62" s="21"/>
      <c r="AX62" s="21"/>
      <c r="AY62" s="21"/>
    </row>
    <row r="63" spans="1:78" s="5" customFormat="1" x14ac:dyDescent="0.55000000000000004">
      <c r="A63" s="2" t="s">
        <v>31</v>
      </c>
      <c r="B63" s="2"/>
      <c r="C63" s="2"/>
      <c r="D63" s="41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21"/>
      <c r="AU63" s="21"/>
      <c r="AV63" s="21"/>
      <c r="AW63" s="21"/>
      <c r="AX63" s="21"/>
      <c r="AY63" s="21"/>
    </row>
    <row r="64" spans="1:78" s="5" customFormat="1" x14ac:dyDescent="0.55000000000000004">
      <c r="D64" s="9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AG64" s="21"/>
      <c r="AH64" s="21"/>
      <c r="AI64" s="21"/>
      <c r="AJ64" s="21"/>
      <c r="AK64" s="115"/>
      <c r="AL64" s="115"/>
      <c r="AM64" s="115"/>
      <c r="AN64" s="115"/>
      <c r="AO64" s="21"/>
      <c r="AP64" s="21"/>
      <c r="AQ64" s="21"/>
      <c r="AR64" s="21"/>
      <c r="AS64" s="116"/>
      <c r="AT64" s="21"/>
      <c r="AU64" s="21"/>
      <c r="AV64" s="21"/>
      <c r="AW64" s="21"/>
      <c r="AX64" s="21"/>
      <c r="AY64" s="21"/>
      <c r="BB64" s="35"/>
      <c r="BC64" s="35"/>
    </row>
    <row r="65" spans="1:78" s="331" customFormat="1" ht="18.75" customHeight="1" x14ac:dyDescent="0.6">
      <c r="A65" s="158"/>
      <c r="B65" s="158"/>
      <c r="C65" s="158"/>
      <c r="D65" s="329"/>
      <c r="E65" s="159">
        <v>1991</v>
      </c>
      <c r="F65" s="159">
        <v>1992</v>
      </c>
      <c r="G65" s="159">
        <v>1993</v>
      </c>
      <c r="H65" s="159">
        <v>1994</v>
      </c>
      <c r="I65" s="159">
        <v>1995</v>
      </c>
      <c r="J65" s="159">
        <v>1996</v>
      </c>
      <c r="K65" s="159">
        <v>1997</v>
      </c>
      <c r="L65" s="159">
        <v>1998</v>
      </c>
      <c r="M65" s="159">
        <v>1999</v>
      </c>
      <c r="N65" s="159">
        <v>2000</v>
      </c>
      <c r="O65" s="159">
        <v>2001</v>
      </c>
      <c r="P65" s="159">
        <v>2002</v>
      </c>
      <c r="Q65" s="159">
        <v>2003</v>
      </c>
      <c r="R65" s="168">
        <v>38139</v>
      </c>
      <c r="S65" s="159">
        <v>2004</v>
      </c>
      <c r="T65" s="168">
        <v>38504</v>
      </c>
      <c r="U65" s="159">
        <v>2005</v>
      </c>
      <c r="V65" s="168">
        <v>38777</v>
      </c>
      <c r="W65" s="168">
        <v>38869</v>
      </c>
      <c r="X65" s="168">
        <v>38961</v>
      </c>
      <c r="Y65" s="159">
        <v>2006</v>
      </c>
      <c r="Z65" s="168">
        <v>39142</v>
      </c>
      <c r="AA65" s="168">
        <v>39234</v>
      </c>
      <c r="AB65" s="168">
        <v>39326</v>
      </c>
      <c r="AC65" s="159">
        <v>2007</v>
      </c>
      <c r="AD65" s="168">
        <v>39508</v>
      </c>
      <c r="AE65" s="168">
        <v>39600</v>
      </c>
      <c r="AF65" s="168">
        <v>39692</v>
      </c>
      <c r="AG65" s="159">
        <v>2008</v>
      </c>
      <c r="AH65" s="168">
        <v>39873</v>
      </c>
      <c r="AI65" s="168">
        <v>39965</v>
      </c>
      <c r="AJ65" s="168">
        <v>40057</v>
      </c>
      <c r="AK65" s="159">
        <v>2009</v>
      </c>
      <c r="AL65" s="168">
        <v>40238</v>
      </c>
      <c r="AM65" s="168">
        <v>40330</v>
      </c>
      <c r="AN65" s="168">
        <v>40422</v>
      </c>
      <c r="AO65" s="159">
        <v>2010</v>
      </c>
      <c r="AP65" s="168">
        <v>40603</v>
      </c>
      <c r="AQ65" s="168">
        <v>40695</v>
      </c>
      <c r="AR65" s="168">
        <v>40787</v>
      </c>
      <c r="AS65" s="159">
        <v>2011</v>
      </c>
      <c r="AT65" s="168">
        <v>40969</v>
      </c>
      <c r="AU65" s="168">
        <v>41061</v>
      </c>
      <c r="AV65" s="168">
        <v>41153</v>
      </c>
      <c r="AW65" s="159">
        <v>2012</v>
      </c>
      <c r="AX65" s="168">
        <v>41334</v>
      </c>
      <c r="AY65" s="168">
        <v>41426</v>
      </c>
      <c r="AZ65" s="168">
        <v>41518</v>
      </c>
      <c r="BA65" s="168">
        <v>41609</v>
      </c>
      <c r="BB65" s="168">
        <v>41699</v>
      </c>
      <c r="BC65" s="168">
        <v>41791</v>
      </c>
      <c r="BD65" s="168">
        <v>41883</v>
      </c>
      <c r="BE65" s="159">
        <v>2014</v>
      </c>
      <c r="BF65" s="168">
        <v>42064</v>
      </c>
      <c r="BG65" s="168">
        <v>42156</v>
      </c>
      <c r="BH65" s="168">
        <v>42248</v>
      </c>
      <c r="BI65" s="159">
        <v>2015</v>
      </c>
      <c r="BJ65" s="175">
        <v>42430</v>
      </c>
      <c r="BK65" s="175">
        <v>42522</v>
      </c>
      <c r="BL65" s="175">
        <v>42614</v>
      </c>
      <c r="BM65" s="137">
        <v>2016</v>
      </c>
      <c r="BN65" s="175">
        <v>42795</v>
      </c>
      <c r="BO65" s="138">
        <v>42887</v>
      </c>
      <c r="BP65" s="175">
        <v>42979</v>
      </c>
      <c r="BQ65" s="137">
        <v>2017</v>
      </c>
      <c r="BR65" s="175">
        <v>43160</v>
      </c>
      <c r="BS65" s="175">
        <v>43252</v>
      </c>
      <c r="BT65" s="175">
        <v>43344</v>
      </c>
      <c r="BU65" s="137">
        <v>2018</v>
      </c>
      <c r="BV65" s="175">
        <v>43525</v>
      </c>
      <c r="BW65" s="175">
        <v>43617</v>
      </c>
      <c r="BX65" s="175">
        <v>43709</v>
      </c>
      <c r="BY65" s="137">
        <v>2019</v>
      </c>
      <c r="BZ65" s="175">
        <v>43891</v>
      </c>
    </row>
    <row r="66" spans="1:78" s="5" customFormat="1" ht="6.75" customHeight="1" x14ac:dyDescent="0.55000000000000004">
      <c r="A66" s="14"/>
      <c r="B66" s="14"/>
      <c r="C66" s="14"/>
      <c r="D66" s="6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6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125"/>
      <c r="AT66" s="9"/>
      <c r="AU66" s="9"/>
      <c r="AV66" s="9"/>
      <c r="AW66" s="9"/>
      <c r="AX66" s="9"/>
      <c r="AY66" s="9"/>
      <c r="AZ66" s="9"/>
      <c r="BA66" s="9"/>
      <c r="BB66" s="34"/>
      <c r="BC66" s="86"/>
      <c r="BD66" s="86"/>
      <c r="BE66" s="86"/>
      <c r="BF66" s="86"/>
      <c r="BG66" s="86"/>
      <c r="BH66" s="86"/>
      <c r="BI66" s="86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</row>
    <row r="67" spans="1:78" s="19" customFormat="1" x14ac:dyDescent="0.55000000000000004">
      <c r="A67" s="1" t="s">
        <v>47</v>
      </c>
      <c r="B67" s="1"/>
      <c r="C67" s="55"/>
      <c r="D67" s="41"/>
      <c r="E67" s="103">
        <f>E6/E$57</f>
        <v>0.50856494781132733</v>
      </c>
      <c r="F67" s="103">
        <f t="shared" ref="F67:BD67" si="0">F6/F$57</f>
        <v>0.48482517290702898</v>
      </c>
      <c r="G67" s="103">
        <f t="shared" si="0"/>
        <v>0.45617826930056754</v>
      </c>
      <c r="H67" s="103">
        <f t="shared" si="0"/>
        <v>0.44503942768950988</v>
      </c>
      <c r="I67" s="103">
        <f t="shared" si="0"/>
        <v>0.3872377519390649</v>
      </c>
      <c r="J67" s="103">
        <f t="shared" si="0"/>
        <v>0.37445272680291908</v>
      </c>
      <c r="K67" s="103">
        <f t="shared" si="0"/>
        <v>0.39265634851907616</v>
      </c>
      <c r="L67" s="103">
        <f t="shared" si="0"/>
        <v>0.35471953317026672</v>
      </c>
      <c r="M67" s="103">
        <f t="shared" si="0"/>
        <v>0.34449199801765368</v>
      </c>
      <c r="N67" s="103">
        <f t="shared" si="0"/>
        <v>0.34269281084050829</v>
      </c>
      <c r="O67" s="103">
        <f t="shared" si="0"/>
        <v>0.33287017751786707</v>
      </c>
      <c r="P67" s="103">
        <f t="shared" si="0"/>
        <v>0.30665679128656215</v>
      </c>
      <c r="Q67" s="103">
        <f t="shared" si="0"/>
        <v>0.26964414668704234</v>
      </c>
      <c r="R67" s="103">
        <f t="shared" si="0"/>
        <v>0.25332595752635428</v>
      </c>
      <c r="S67" s="103">
        <f t="shared" si="0"/>
        <v>0.22578807518913141</v>
      </c>
      <c r="T67" s="103">
        <f t="shared" si="0"/>
        <v>0.21198836761217077</v>
      </c>
      <c r="U67" s="103">
        <f t="shared" si="0"/>
        <v>0.19139192417082432</v>
      </c>
      <c r="V67" s="103">
        <f t="shared" si="0"/>
        <v>0.17303901312411404</v>
      </c>
      <c r="W67" s="103">
        <f t="shared" si="0"/>
        <v>0.16625103058181726</v>
      </c>
      <c r="X67" s="103">
        <f t="shared" si="0"/>
        <v>0.15406208454267109</v>
      </c>
      <c r="Y67" s="103">
        <f t="shared" si="0"/>
        <v>0.15627855197681761</v>
      </c>
      <c r="Z67" s="103">
        <f t="shared" si="0"/>
        <v>0.12240466370719651</v>
      </c>
      <c r="AA67" s="103">
        <f t="shared" si="0"/>
        <v>0.13124641419407299</v>
      </c>
      <c r="AB67" s="103">
        <f t="shared" si="0"/>
        <v>0.10926504288693045</v>
      </c>
      <c r="AC67" s="103">
        <f t="shared" si="0"/>
        <v>0.10288580366107311</v>
      </c>
      <c r="AD67" s="103">
        <f t="shared" si="0"/>
        <v>9.7514781587723295E-2</v>
      </c>
      <c r="AE67" s="103">
        <f t="shared" si="0"/>
        <v>0.10542329234460102</v>
      </c>
      <c r="AF67" s="103">
        <f t="shared" si="0"/>
        <v>0.13893246811229246</v>
      </c>
      <c r="AG67" s="103">
        <f t="shared" si="0"/>
        <v>0.13398320463702429</v>
      </c>
      <c r="AH67" s="103">
        <f t="shared" si="0"/>
        <v>0.13660429893482109</v>
      </c>
      <c r="AI67" s="103">
        <f t="shared" si="0"/>
        <v>0.13131771264895647</v>
      </c>
      <c r="AJ67" s="103">
        <f t="shared" si="0"/>
        <v>0.14924823471637308</v>
      </c>
      <c r="AK67" s="103">
        <f t="shared" si="0"/>
        <v>0.15425979773994183</v>
      </c>
      <c r="AL67" s="103">
        <f t="shared" si="0"/>
        <v>0.1506442277627055</v>
      </c>
      <c r="AM67" s="103">
        <f t="shared" si="0"/>
        <v>0.13055774408138066</v>
      </c>
      <c r="AN67" s="103">
        <f t="shared" si="0"/>
        <v>0.112669951864282</v>
      </c>
      <c r="AO67" s="103">
        <f t="shared" si="0"/>
        <v>0.11086757972865297</v>
      </c>
      <c r="AP67" s="103">
        <f t="shared" si="0"/>
        <v>0.12509507512539092</v>
      </c>
      <c r="AQ67" s="103">
        <f t="shared" si="0"/>
        <v>0.12905698324497725</v>
      </c>
      <c r="AR67" s="103">
        <f t="shared" si="0"/>
        <v>0.14174788042649181</v>
      </c>
      <c r="AS67" s="103">
        <f t="shared" si="0"/>
        <v>0.1688782084535925</v>
      </c>
      <c r="AT67" s="103">
        <f t="shared" si="0"/>
        <v>0.14679264948179699</v>
      </c>
      <c r="AU67" s="103">
        <f t="shared" si="0"/>
        <v>0.15008603357655823</v>
      </c>
      <c r="AV67" s="103">
        <f t="shared" si="0"/>
        <v>0.14619773351867277</v>
      </c>
      <c r="AW67" s="103">
        <f t="shared" si="0"/>
        <v>0.15197940324830078</v>
      </c>
      <c r="AX67" s="103">
        <f t="shared" si="0"/>
        <v>0.13791531771386922</v>
      </c>
      <c r="AY67" s="103">
        <f t="shared" si="0"/>
        <v>0.14154714588019668</v>
      </c>
      <c r="AZ67" s="103">
        <f t="shared" si="0"/>
        <v>0.14631449376965588</v>
      </c>
      <c r="BA67" s="103">
        <f t="shared" si="0"/>
        <v>0.13485266989565706</v>
      </c>
      <c r="BB67" s="103">
        <f t="shared" si="0"/>
        <v>0.13721913624803789</v>
      </c>
      <c r="BC67" s="103">
        <f t="shared" si="0"/>
        <v>0.13546302870258331</v>
      </c>
      <c r="BD67" s="103">
        <f t="shared" si="0"/>
        <v>0.13297598566351818</v>
      </c>
      <c r="BE67" s="103">
        <f t="shared" ref="BE67:BF67" si="1">BE6/BE$57</f>
        <v>0.13589372342562689</v>
      </c>
      <c r="BF67" s="103">
        <f t="shared" si="1"/>
        <v>0.12979558379551936</v>
      </c>
      <c r="BG67" s="103">
        <f t="shared" ref="BG67:BH67" si="2">BG6/BG$57</f>
        <v>0.12654603336396772</v>
      </c>
      <c r="BH67" s="103">
        <f t="shared" si="2"/>
        <v>0.12912907488387537</v>
      </c>
      <c r="BI67" s="103">
        <f t="shared" ref="BI67:BJ67" si="3">BI6/BI$57</f>
        <v>0.12746040873052814</v>
      </c>
      <c r="BJ67" s="103">
        <f t="shared" si="3"/>
        <v>0.12479025851591227</v>
      </c>
      <c r="BK67" s="103">
        <f t="shared" ref="BK67:BL67" si="4">BK6/BK$57</f>
        <v>0.12535476347212512</v>
      </c>
      <c r="BL67" s="103">
        <f t="shared" si="4"/>
        <v>0.12221928542364496</v>
      </c>
      <c r="BM67" s="103">
        <f t="shared" ref="BM67:BN67" si="5">BM6/BM$57</f>
        <v>0.12405544140758691</v>
      </c>
      <c r="BN67" s="103">
        <f t="shared" si="5"/>
        <v>0.11776958316913486</v>
      </c>
      <c r="BO67" s="103">
        <f t="shared" ref="BO67:BP67" si="6">BO6/BO$57</f>
        <v>0.11634158631641342</v>
      </c>
      <c r="BP67" s="103">
        <f t="shared" si="6"/>
        <v>0.10740032681079485</v>
      </c>
      <c r="BQ67" s="103">
        <f t="shared" ref="BQ67:BR67" si="7">BQ6/BQ$57</f>
        <v>0.10543957965501174</v>
      </c>
      <c r="BR67" s="103">
        <f t="shared" si="7"/>
        <v>0.10281716985074846</v>
      </c>
      <c r="BS67" s="103">
        <f t="shared" ref="BS67:BT67" si="8">BS6/BS$57</f>
        <v>9.9040814555002327E-2</v>
      </c>
      <c r="BT67" s="103">
        <f t="shared" si="8"/>
        <v>9.5915052716641899E-2</v>
      </c>
      <c r="BU67" s="103">
        <f t="shared" ref="BU67" si="9">BU6/BU$57</f>
        <v>0.10550013216146785</v>
      </c>
      <c r="BV67" s="103">
        <f t="shared" ref="BV67:BY67" si="10">BV6/BV$57</f>
        <v>9.6697054778439304E-2</v>
      </c>
      <c r="BW67" s="103">
        <f t="shared" si="10"/>
        <v>9.3133379944584302E-2</v>
      </c>
      <c r="BX67" s="103">
        <f t="shared" si="10"/>
        <v>9.0566054438865215E-2</v>
      </c>
      <c r="BY67" s="103">
        <f t="shared" si="10"/>
        <v>0.10516577067864162</v>
      </c>
      <c r="BZ67" s="103">
        <v>0.10814767319818643</v>
      </c>
    </row>
    <row r="68" spans="1:78" s="5" customFormat="1" x14ac:dyDescent="0.55000000000000004">
      <c r="A68" s="21"/>
      <c r="B68" s="359" t="s">
        <v>48</v>
      </c>
      <c r="C68" s="359"/>
      <c r="D68" s="93"/>
      <c r="E68" s="63">
        <f t="shared" ref="E68:E76" si="11">E7/E$57</f>
        <v>0.31777073751306012</v>
      </c>
      <c r="F68" s="63">
        <f t="shared" ref="F68:BD68" si="12">F7/F$57</f>
        <v>0.31254549031010315</v>
      </c>
      <c r="G68" s="63">
        <f t="shared" si="12"/>
        <v>0.29747397802528946</v>
      </c>
      <c r="H68" s="63">
        <f t="shared" si="12"/>
        <v>0.30050746836981823</v>
      </c>
      <c r="I68" s="63">
        <f t="shared" si="12"/>
        <v>0.27989885290002148</v>
      </c>
      <c r="J68" s="63">
        <f t="shared" si="12"/>
        <v>0.29132756236373197</v>
      </c>
      <c r="K68" s="63">
        <f t="shared" si="12"/>
        <v>0.30796847955804968</v>
      </c>
      <c r="L68" s="63">
        <f t="shared" si="12"/>
        <v>0.27875580353593937</v>
      </c>
      <c r="M68" s="63">
        <f t="shared" si="12"/>
        <v>0.29403231136542096</v>
      </c>
      <c r="N68" s="63">
        <f t="shared" si="12"/>
        <v>0.30054812565349454</v>
      </c>
      <c r="O68" s="63">
        <f t="shared" si="12"/>
        <v>0.29972849441247823</v>
      </c>
      <c r="P68" s="63">
        <f t="shared" si="12"/>
        <v>0.28815564884599304</v>
      </c>
      <c r="Q68" s="63">
        <f t="shared" si="12"/>
        <v>0.24976033262478245</v>
      </c>
      <c r="R68" s="63">
        <f t="shared" si="12"/>
        <v>0.24058485143219777</v>
      </c>
      <c r="S68" s="63">
        <f t="shared" si="12"/>
        <v>0.20078628582475133</v>
      </c>
      <c r="T68" s="63">
        <f t="shared" si="12"/>
        <v>0.18310974091054599</v>
      </c>
      <c r="U68" s="63">
        <f t="shared" si="12"/>
        <v>0.15003690992657634</v>
      </c>
      <c r="V68" s="63">
        <f t="shared" si="12"/>
        <v>0.13721648603298905</v>
      </c>
      <c r="W68" s="63">
        <f t="shared" si="12"/>
        <v>0.12556921320708678</v>
      </c>
      <c r="X68" s="63">
        <f t="shared" si="12"/>
        <v>0.11330097489185606</v>
      </c>
      <c r="Y68" s="63">
        <f t="shared" si="12"/>
        <v>0.10479777115150057</v>
      </c>
      <c r="Z68" s="63">
        <f t="shared" si="12"/>
        <v>9.9919887972927432E-2</v>
      </c>
      <c r="AA68" s="63">
        <f t="shared" si="12"/>
        <v>9.7852494161951575E-2</v>
      </c>
      <c r="AB68" s="63">
        <f t="shared" si="12"/>
        <v>8.8436810427216073E-2</v>
      </c>
      <c r="AC68" s="63">
        <f t="shared" si="12"/>
        <v>8.5529424267029794E-2</v>
      </c>
      <c r="AD68" s="63">
        <f t="shared" si="12"/>
        <v>8.6669782178629917E-2</v>
      </c>
      <c r="AE68" s="63">
        <f t="shared" si="12"/>
        <v>9.4323704071055448E-2</v>
      </c>
      <c r="AF68" s="63">
        <f t="shared" si="12"/>
        <v>0.11182948631695604</v>
      </c>
      <c r="AG68" s="63">
        <f t="shared" si="12"/>
        <v>0.1131218456436739</v>
      </c>
      <c r="AH68" s="63">
        <f t="shared" si="12"/>
        <v>0.12000336351416259</v>
      </c>
      <c r="AI68" s="63">
        <f t="shared" si="12"/>
        <v>0.12166578527612323</v>
      </c>
      <c r="AJ68" s="63">
        <f t="shared" si="12"/>
        <v>0.12332854215099029</v>
      </c>
      <c r="AK68" s="63">
        <f t="shared" si="12"/>
        <v>0.11976014245931818</v>
      </c>
      <c r="AL68" s="63">
        <f t="shared" si="12"/>
        <v>0.12347118340977542</v>
      </c>
      <c r="AM68" s="63">
        <f t="shared" si="12"/>
        <v>0.10022445887380933</v>
      </c>
      <c r="AN68" s="63">
        <f t="shared" si="12"/>
        <v>9.6218209947594793E-2</v>
      </c>
      <c r="AO68" s="63">
        <f t="shared" si="12"/>
        <v>7.9955241712520622E-2</v>
      </c>
      <c r="AP68" s="63">
        <f t="shared" si="12"/>
        <v>9.5594465337131965E-2</v>
      </c>
      <c r="AQ68" s="63">
        <f t="shared" si="12"/>
        <v>0.11077897123433904</v>
      </c>
      <c r="AR68" s="63">
        <f t="shared" si="12"/>
        <v>0.12043714132649111</v>
      </c>
      <c r="AS68" s="63">
        <f t="shared" si="12"/>
        <v>0.10807768764857037</v>
      </c>
      <c r="AT68" s="63">
        <f t="shared" si="12"/>
        <v>0.12801989078192463</v>
      </c>
      <c r="AU68" s="63">
        <f t="shared" si="12"/>
        <v>0.11801044597479912</v>
      </c>
      <c r="AV68" s="63">
        <f t="shared" si="12"/>
        <v>0.1171438621959292</v>
      </c>
      <c r="AW68" s="63">
        <f t="shared" si="12"/>
        <v>9.9309876990955157E-2</v>
      </c>
      <c r="AX68" s="63">
        <f t="shared" si="12"/>
        <v>0.11331845573833073</v>
      </c>
      <c r="AY68" s="63">
        <f t="shared" si="12"/>
        <v>0.11448409017005284</v>
      </c>
      <c r="AZ68" s="63">
        <f t="shared" si="12"/>
        <v>0.11111060787802594</v>
      </c>
      <c r="BA68" s="63">
        <f t="shared" si="12"/>
        <v>9.4526979737381917E-2</v>
      </c>
      <c r="BB68" s="63">
        <f t="shared" si="12"/>
        <v>0.10007635624015715</v>
      </c>
      <c r="BC68" s="63">
        <f t="shared" si="12"/>
        <v>0.10370320696912287</v>
      </c>
      <c r="BD68" s="63">
        <f t="shared" si="12"/>
        <v>0.10410975585253991</v>
      </c>
      <c r="BE68" s="63">
        <f t="shared" ref="BE68:BF68" si="13">BE7/BE$57</f>
        <v>8.6865628125783634E-2</v>
      </c>
      <c r="BF68" s="63">
        <f t="shared" si="13"/>
        <v>9.2800169307590205E-2</v>
      </c>
      <c r="BG68" s="63">
        <f t="shared" ref="BG68:BH68" si="14">BG7/BG$57</f>
        <v>9.4900952802625241E-2</v>
      </c>
      <c r="BH68" s="63">
        <f t="shared" si="14"/>
        <v>9.7305246000529241E-2</v>
      </c>
      <c r="BI68" s="63">
        <f t="shared" ref="BI68:BJ68" si="15">BI7/BI$57</f>
        <v>8.4576011365218098E-2</v>
      </c>
      <c r="BJ68" s="63">
        <f t="shared" si="15"/>
        <v>8.5641783402512772E-2</v>
      </c>
      <c r="BK68" s="63">
        <f t="shared" ref="BK68:BL68" si="16">BK7/BK$57</f>
        <v>9.0973498736096503E-2</v>
      </c>
      <c r="BL68" s="63">
        <f t="shared" si="16"/>
        <v>9.4394534933797694E-2</v>
      </c>
      <c r="BM68" s="63">
        <f t="shared" ref="BM68:BN68" si="17">BM7/BM$57</f>
        <v>8.9149316873693915E-2</v>
      </c>
      <c r="BN68" s="63">
        <f t="shared" si="17"/>
        <v>9.1382162065473338E-2</v>
      </c>
      <c r="BO68" s="63">
        <f t="shared" ref="BO68:BP68" si="18">BO7/BO$57</f>
        <v>9.4009481437281273E-2</v>
      </c>
      <c r="BP68" s="63">
        <f t="shared" si="18"/>
        <v>8.3912077237261601E-2</v>
      </c>
      <c r="BQ68" s="63">
        <f t="shared" ref="BQ68:BR68" si="19">BQ7/BQ$57</f>
        <v>8.2537848310637429E-2</v>
      </c>
      <c r="BR68" s="63">
        <f t="shared" si="19"/>
        <v>7.9679013329841689E-2</v>
      </c>
      <c r="BS68" s="63">
        <f t="shared" ref="BS68:BT68" si="20">BS7/BS$57</f>
        <v>8.2964525191438515E-2</v>
      </c>
      <c r="BT68" s="63">
        <f t="shared" si="20"/>
        <v>7.9613802911837714E-2</v>
      </c>
      <c r="BU68" s="63">
        <f t="shared" ref="BU68" si="21">BU7/BU$57</f>
        <v>7.2594766400336755E-2</v>
      </c>
      <c r="BV68" s="63">
        <f t="shared" ref="BV68:BY68" si="22">BV7/BV$57</f>
        <v>8.4390873422210758E-2</v>
      </c>
      <c r="BW68" s="63">
        <f t="shared" si="22"/>
        <v>7.8287847874761632E-2</v>
      </c>
      <c r="BX68" s="63">
        <f t="shared" si="22"/>
        <v>7.8117458864361916E-2</v>
      </c>
      <c r="BY68" s="63">
        <f t="shared" si="22"/>
        <v>6.9974529108556976E-2</v>
      </c>
      <c r="BZ68" s="63">
        <v>5.0428109926659935E-2</v>
      </c>
    </row>
    <row r="69" spans="1:78" s="5" customFormat="1" x14ac:dyDescent="0.55000000000000004">
      <c r="A69" s="21"/>
      <c r="B69" s="21"/>
      <c r="C69" s="21" t="s">
        <v>49</v>
      </c>
      <c r="D69" s="93"/>
      <c r="E69" s="63">
        <f t="shared" si="11"/>
        <v>9.7648720925456109E-3</v>
      </c>
      <c r="F69" s="63">
        <f t="shared" ref="F69:BD69" si="23">F8/F$57</f>
        <v>9.8453439239485855E-3</v>
      </c>
      <c r="G69" s="63">
        <f t="shared" si="23"/>
        <v>1.4057941528791259E-3</v>
      </c>
      <c r="H69" s="63">
        <f t="shared" si="23"/>
        <v>2.6789068800260889E-3</v>
      </c>
      <c r="I69" s="63">
        <f t="shared" si="23"/>
        <v>3.8089889741165456E-5</v>
      </c>
      <c r="J69" s="63">
        <f t="shared" si="23"/>
        <v>1.0754234084068107E-4</v>
      </c>
      <c r="K69" s="63">
        <f t="shared" si="23"/>
        <v>1.153801632443595E-2</v>
      </c>
      <c r="L69" s="63">
        <f t="shared" si="23"/>
        <v>1.9435794524031106E-2</v>
      </c>
      <c r="M69" s="63">
        <f t="shared" si="23"/>
        <v>4.5159188167488915E-2</v>
      </c>
      <c r="N69" s="63">
        <f t="shared" si="23"/>
        <v>3.8269076653481574E-2</v>
      </c>
      <c r="O69" s="63">
        <f t="shared" si="23"/>
        <v>6.150706566761692E-2</v>
      </c>
      <c r="P69" s="63">
        <f t="shared" si="23"/>
        <v>6.986759517309804E-2</v>
      </c>
      <c r="Q69" s="63">
        <f t="shared" si="23"/>
        <v>6.7629764159348973E-2</v>
      </c>
      <c r="R69" s="63">
        <f t="shared" si="23"/>
        <v>7.287425060959199E-2</v>
      </c>
      <c r="S69" s="63">
        <f t="shared" si="23"/>
        <v>5.8773063560134287E-2</v>
      </c>
      <c r="T69" s="63">
        <f t="shared" si="23"/>
        <v>5.8581609568292614E-2</v>
      </c>
      <c r="U69" s="63">
        <f t="shared" si="23"/>
        <v>5.2517702090526343E-2</v>
      </c>
      <c r="V69" s="63">
        <f t="shared" si="23"/>
        <v>5.085529279111993E-2</v>
      </c>
      <c r="W69" s="63">
        <f t="shared" si="23"/>
        <v>4.7946822361346481E-2</v>
      </c>
      <c r="X69" s="63">
        <f t="shared" si="23"/>
        <v>4.4352928133954923E-2</v>
      </c>
      <c r="Y69" s="63">
        <f t="shared" si="23"/>
        <v>4.3799299706455082E-2</v>
      </c>
      <c r="Z69" s="63">
        <f t="shared" si="23"/>
        <v>4.0400443581320243E-2</v>
      </c>
      <c r="AA69" s="63">
        <f t="shared" si="23"/>
        <v>3.8497544514155629E-2</v>
      </c>
      <c r="AB69" s="63">
        <f t="shared" si="23"/>
        <v>3.4086853183282091E-2</v>
      </c>
      <c r="AC69" s="63">
        <f t="shared" si="23"/>
        <v>3.1438851895004213E-2</v>
      </c>
      <c r="AD69" s="63">
        <f t="shared" si="23"/>
        <v>3.6850551037395041E-2</v>
      </c>
      <c r="AE69" s="63">
        <f t="shared" si="23"/>
        <v>3.668914955628224E-2</v>
      </c>
      <c r="AF69" s="63">
        <f t="shared" si="23"/>
        <v>3.8352782738063508E-2</v>
      </c>
      <c r="AG69" s="63">
        <f t="shared" si="23"/>
        <v>3.6038417396452381E-2</v>
      </c>
      <c r="AH69" s="63">
        <f t="shared" si="23"/>
        <v>4.4142336495216497E-2</v>
      </c>
      <c r="AI69" s="63">
        <f t="shared" si="23"/>
        <v>4.5565598787911964E-2</v>
      </c>
      <c r="AJ69" s="63">
        <f t="shared" si="23"/>
        <v>5.813957623418254E-2</v>
      </c>
      <c r="AK69" s="63">
        <f t="shared" si="23"/>
        <v>5.7332399609952366E-2</v>
      </c>
      <c r="AL69" s="63">
        <f t="shared" si="23"/>
        <v>6.3527392604284721E-2</v>
      </c>
      <c r="AM69" s="63">
        <f t="shared" si="23"/>
        <v>4.5052162379599761E-2</v>
      </c>
      <c r="AN69" s="63">
        <f t="shared" si="23"/>
        <v>5.0032389850883263E-2</v>
      </c>
      <c r="AO69" s="63">
        <f t="shared" si="23"/>
        <v>3.5827787234492876E-2</v>
      </c>
      <c r="AP69" s="63">
        <f t="shared" si="23"/>
        <v>4.7008435775375473E-2</v>
      </c>
      <c r="AQ69" s="63">
        <f t="shared" si="23"/>
        <v>5.5293732632166082E-2</v>
      </c>
      <c r="AR69" s="63">
        <f t="shared" si="23"/>
        <v>5.709417116389693E-2</v>
      </c>
      <c r="AS69" s="63">
        <f t="shared" si="23"/>
        <v>3.7030602673740025E-2</v>
      </c>
      <c r="AT69" s="63">
        <f t="shared" si="23"/>
        <v>5.7093058688264656E-2</v>
      </c>
      <c r="AU69" s="63">
        <f t="shared" si="23"/>
        <v>4.683857890299211E-2</v>
      </c>
      <c r="AV69" s="63">
        <f t="shared" si="23"/>
        <v>4.6967857846343039E-2</v>
      </c>
      <c r="AW69" s="63">
        <f t="shared" si="23"/>
        <v>3.0055893225144802E-2</v>
      </c>
      <c r="AX69" s="63">
        <f t="shared" si="23"/>
        <v>4.5540774271075987E-2</v>
      </c>
      <c r="AY69" s="63">
        <f t="shared" si="23"/>
        <v>4.9755848189242252E-2</v>
      </c>
      <c r="AZ69" s="63">
        <f t="shared" si="23"/>
        <v>4.9203076157222532E-2</v>
      </c>
      <c r="BA69" s="63">
        <f t="shared" si="23"/>
        <v>3.6307512717672165E-2</v>
      </c>
      <c r="BB69" s="63">
        <f t="shared" si="23"/>
        <v>4.2788585426557953E-2</v>
      </c>
      <c r="BC69" s="63">
        <f t="shared" si="23"/>
        <v>4.6542430471674223E-2</v>
      </c>
      <c r="BD69" s="63">
        <f t="shared" si="23"/>
        <v>4.7980887724684465E-2</v>
      </c>
      <c r="BE69" s="63">
        <f t="shared" ref="BE69:BF69" si="24">BE8/BE$57</f>
        <v>3.0532441955114158E-2</v>
      </c>
      <c r="BF69" s="63">
        <f t="shared" si="24"/>
        <v>3.8067170655604388E-2</v>
      </c>
      <c r="BG69" s="63">
        <f t="shared" ref="BG69:BH69" si="25">BG8/BG$57</f>
        <v>4.0185912237485855E-2</v>
      </c>
      <c r="BH69" s="63">
        <f t="shared" si="25"/>
        <v>4.3112852691562668E-2</v>
      </c>
      <c r="BI69" s="63">
        <f t="shared" ref="BI69:BJ69" si="26">BI8/BI$57</f>
        <v>3.1671649348224334E-2</v>
      </c>
      <c r="BJ69" s="63">
        <f t="shared" si="26"/>
        <v>4.0652424933761956E-2</v>
      </c>
      <c r="BK69" s="63">
        <f t="shared" ref="BK69:BL69" si="27">BK8/BK$57</f>
        <v>4.5890234002398694E-2</v>
      </c>
      <c r="BL69" s="63">
        <f t="shared" si="27"/>
        <v>5.3562557012835771E-2</v>
      </c>
      <c r="BM69" s="63">
        <f t="shared" ref="BM69:BN69" si="28">BM8/BM$57</f>
        <v>4.8625066191887452E-2</v>
      </c>
      <c r="BN69" s="63">
        <f t="shared" si="28"/>
        <v>5.3308364375558311E-2</v>
      </c>
      <c r="BO69" s="63">
        <f t="shared" ref="BO69:BP69" si="29">BO8/BO$57</f>
        <v>5.7434832941834546E-2</v>
      </c>
      <c r="BP69" s="63">
        <f t="shared" si="29"/>
        <v>4.9944516968217063E-2</v>
      </c>
      <c r="BQ69" s="63">
        <f t="shared" ref="BQ69:BR69" si="30">BQ8/BQ$57</f>
        <v>4.8788189375646732E-2</v>
      </c>
      <c r="BR69" s="63">
        <f t="shared" si="30"/>
        <v>6.0741805219650016E-2</v>
      </c>
      <c r="BS69" s="63">
        <f t="shared" ref="BS69:BT69" si="31">BS8/BS$57</f>
        <v>5.5457000232550638E-2</v>
      </c>
      <c r="BT69" s="63">
        <f t="shared" si="31"/>
        <v>5.6007626069575482E-2</v>
      </c>
      <c r="BU69" s="63">
        <f t="shared" ref="BU69" si="32">BU8/BU$57</f>
        <v>4.9820259983363591E-2</v>
      </c>
      <c r="BV69" s="63">
        <f t="shared" ref="BV69:BY69" si="33">BV8/BV$57</f>
        <v>6.2011523242022706E-2</v>
      </c>
      <c r="BW69" s="63">
        <f t="shared" si="33"/>
        <v>5.5889259983868081E-2</v>
      </c>
      <c r="BX69" s="63">
        <f t="shared" si="33"/>
        <v>5.6088476901393389E-2</v>
      </c>
      <c r="BY69" s="63">
        <f t="shared" si="33"/>
        <v>5.8276861290538211E-2</v>
      </c>
      <c r="BZ69" s="63">
        <v>3.9088019231066362E-2</v>
      </c>
    </row>
    <row r="70" spans="1:78" s="5" customFormat="1" x14ac:dyDescent="0.55000000000000004">
      <c r="A70" s="21"/>
      <c r="B70" s="21"/>
      <c r="C70" s="21" t="s">
        <v>50</v>
      </c>
      <c r="D70" s="93"/>
      <c r="E70" s="63">
        <f t="shared" si="11"/>
        <v>0.29061912306697252</v>
      </c>
      <c r="F70" s="63">
        <f t="shared" ref="F70:BD70" si="34">F9/F$57</f>
        <v>0.29067066863025615</v>
      </c>
      <c r="G70" s="63">
        <f t="shared" si="34"/>
        <v>0.28556737293340889</v>
      </c>
      <c r="H70" s="63">
        <f t="shared" si="34"/>
        <v>0.28807286357216533</v>
      </c>
      <c r="I70" s="63">
        <f t="shared" si="34"/>
        <v>0.27040175724529275</v>
      </c>
      <c r="J70" s="63">
        <f t="shared" si="34"/>
        <v>0.28135796004044583</v>
      </c>
      <c r="K70" s="63">
        <f t="shared" si="34"/>
        <v>0.28709721495839208</v>
      </c>
      <c r="L70" s="63">
        <f t="shared" si="34"/>
        <v>0.23632241155308514</v>
      </c>
      <c r="M70" s="63">
        <f t="shared" si="34"/>
        <v>0.2281055488448846</v>
      </c>
      <c r="N70" s="63">
        <f t="shared" si="34"/>
        <v>0.25272821564773024</v>
      </c>
      <c r="O70" s="63">
        <f t="shared" si="34"/>
        <v>0.17987316884737634</v>
      </c>
      <c r="P70" s="63">
        <f t="shared" si="34"/>
        <v>0.13494935219356288</v>
      </c>
      <c r="Q70" s="63">
        <f t="shared" si="34"/>
        <v>0.10983694621647694</v>
      </c>
      <c r="R70" s="63">
        <f t="shared" si="34"/>
        <v>9.6919877793773423E-2</v>
      </c>
      <c r="S70" s="63">
        <f t="shared" si="34"/>
        <v>8.805602046326412E-2</v>
      </c>
      <c r="T70" s="63">
        <f t="shared" si="34"/>
        <v>7.8596443369187252E-2</v>
      </c>
      <c r="U70" s="63">
        <f t="shared" si="34"/>
        <v>7.2010643485422632E-2</v>
      </c>
      <c r="V70" s="63">
        <f t="shared" si="34"/>
        <v>6.6573888901734588E-2</v>
      </c>
      <c r="W70" s="63">
        <f t="shared" si="34"/>
        <v>6.2964474079090296E-2</v>
      </c>
      <c r="X70" s="63">
        <f t="shared" si="34"/>
        <v>5.9340382819292548E-2</v>
      </c>
      <c r="Y70" s="63">
        <f t="shared" si="34"/>
        <v>5.572685488659785E-2</v>
      </c>
      <c r="Z70" s="63">
        <f t="shared" si="34"/>
        <v>5.4438461760527128E-2</v>
      </c>
      <c r="AA70" s="63">
        <f t="shared" si="34"/>
        <v>5.4447886382313487E-2</v>
      </c>
      <c r="AB70" s="63">
        <f t="shared" si="34"/>
        <v>5.2063860986621607E-2</v>
      </c>
      <c r="AC70" s="63">
        <f t="shared" si="34"/>
        <v>5.1905640333343127E-2</v>
      </c>
      <c r="AD70" s="63">
        <f t="shared" si="34"/>
        <v>4.981923114123487E-2</v>
      </c>
      <c r="AE70" s="63">
        <f t="shared" si="34"/>
        <v>5.7634554514773222E-2</v>
      </c>
      <c r="AF70" s="63">
        <f t="shared" si="34"/>
        <v>7.3476714200148771E-2</v>
      </c>
      <c r="AG70" s="63">
        <f t="shared" si="34"/>
        <v>7.7052784043052922E-2</v>
      </c>
      <c r="AH70" s="63">
        <f t="shared" si="34"/>
        <v>7.5832328486987913E-2</v>
      </c>
      <c r="AI70" s="63">
        <f t="shared" si="34"/>
        <v>7.6073556945571177E-2</v>
      </c>
      <c r="AJ70" s="63">
        <f t="shared" si="34"/>
        <v>6.5188965916807742E-2</v>
      </c>
      <c r="AK70" s="63">
        <f t="shared" si="34"/>
        <v>6.2427742849365808E-2</v>
      </c>
      <c r="AL70" s="63">
        <f t="shared" si="34"/>
        <v>5.9943790805490706E-2</v>
      </c>
      <c r="AM70" s="63">
        <f t="shared" si="34"/>
        <v>5.5172296494209572E-2</v>
      </c>
      <c r="AN70" s="63">
        <f t="shared" si="34"/>
        <v>4.6185820096711537E-2</v>
      </c>
      <c r="AO70" s="63">
        <f t="shared" si="34"/>
        <v>4.4127454478027746E-2</v>
      </c>
      <c r="AP70" s="63">
        <f t="shared" si="34"/>
        <v>4.8586029561756498E-2</v>
      </c>
      <c r="AQ70" s="63">
        <f t="shared" si="34"/>
        <v>5.5485238602172943E-2</v>
      </c>
      <c r="AR70" s="63">
        <f t="shared" si="34"/>
        <v>6.3342961851164239E-2</v>
      </c>
      <c r="AS70" s="63">
        <f t="shared" si="34"/>
        <v>7.1047084974830338E-2</v>
      </c>
      <c r="AT70" s="63">
        <f t="shared" si="34"/>
        <v>7.0926832093659964E-2</v>
      </c>
      <c r="AU70" s="63">
        <f t="shared" si="34"/>
        <v>7.1171867071807018E-2</v>
      </c>
      <c r="AV70" s="63">
        <f t="shared" si="34"/>
        <v>7.0176004349586166E-2</v>
      </c>
      <c r="AW70" s="63">
        <f t="shared" si="34"/>
        <v>6.9253983765810351E-2</v>
      </c>
      <c r="AX70" s="63">
        <f t="shared" si="34"/>
        <v>6.7777681467254727E-2</v>
      </c>
      <c r="AY70" s="63">
        <f t="shared" si="34"/>
        <v>6.4728241980810577E-2</v>
      </c>
      <c r="AZ70" s="63">
        <f t="shared" si="34"/>
        <v>6.1907531720803405E-2</v>
      </c>
      <c r="BA70" s="63">
        <f t="shared" si="34"/>
        <v>5.8219467019709752E-2</v>
      </c>
      <c r="BB70" s="63">
        <f t="shared" si="34"/>
        <v>5.7287770813599197E-2</v>
      </c>
      <c r="BC70" s="63">
        <f t="shared" si="34"/>
        <v>5.7160776497448634E-2</v>
      </c>
      <c r="BD70" s="63">
        <f t="shared" si="34"/>
        <v>5.6128868127855447E-2</v>
      </c>
      <c r="BE70" s="63">
        <f t="shared" ref="BE70:BF70" si="35">BE9/BE$57</f>
        <v>5.6333186170669472E-2</v>
      </c>
      <c r="BF70" s="63">
        <f t="shared" si="35"/>
        <v>5.4732998651985831E-2</v>
      </c>
      <c r="BG70" s="63">
        <f t="shared" ref="BG70:BH70" si="36">BG9/BG$57</f>
        <v>5.4715040565139393E-2</v>
      </c>
      <c r="BH70" s="63">
        <f t="shared" si="36"/>
        <v>5.4192393308966573E-2</v>
      </c>
      <c r="BI70" s="63">
        <f t="shared" ref="BI70:BJ70" si="37">BI9/BI$57</f>
        <v>5.290436201699375E-2</v>
      </c>
      <c r="BJ70" s="63">
        <f t="shared" si="37"/>
        <v>4.4989358468750816E-2</v>
      </c>
      <c r="BK70" s="63">
        <f t="shared" ref="BK70:BL70" si="38">BK9/BK$57</f>
        <v>4.5083264733697809E-2</v>
      </c>
      <c r="BL70" s="63">
        <f t="shared" si="38"/>
        <v>4.0831977920961916E-2</v>
      </c>
      <c r="BM70" s="63">
        <f t="shared" ref="BM70:BN70" si="39">BM9/BM$57</f>
        <v>4.0524250681806477E-2</v>
      </c>
      <c r="BN70" s="63">
        <f t="shared" si="39"/>
        <v>3.807379768991502E-2</v>
      </c>
      <c r="BO70" s="63">
        <f t="shared" ref="BO70:BP70" si="40">BO9/BO$57</f>
        <v>3.657464849544672E-2</v>
      </c>
      <c r="BP70" s="63">
        <f t="shared" si="40"/>
        <v>3.3967560269044544E-2</v>
      </c>
      <c r="BQ70" s="63">
        <f t="shared" ref="BQ70:BR70" si="41">BQ9/BQ$57</f>
        <v>3.3749658934990698E-2</v>
      </c>
      <c r="BR70" s="63">
        <f t="shared" si="41"/>
        <v>1.8937208110191672E-2</v>
      </c>
      <c r="BS70" s="63">
        <f t="shared" ref="BS70:BT70" si="42">BS9/BS$57</f>
        <v>2.7507524958887884E-2</v>
      </c>
      <c r="BT70" s="63">
        <f t="shared" si="42"/>
        <v>2.3606176842262225E-2</v>
      </c>
      <c r="BU70" s="63">
        <f t="shared" ref="BU70" si="43">BU9/BU$57</f>
        <v>2.2774506416973157E-2</v>
      </c>
      <c r="BV70" s="63">
        <f t="shared" ref="BV70:BY70" si="44">BV9/BV$57</f>
        <v>2.2379350180188041E-2</v>
      </c>
      <c r="BW70" s="63">
        <f t="shared" si="44"/>
        <v>2.2398587890893544E-2</v>
      </c>
      <c r="BX70" s="63">
        <f t="shared" si="44"/>
        <v>2.202898196296852E-2</v>
      </c>
      <c r="BY70" s="63">
        <f t="shared" si="44"/>
        <v>1.1697667818018762E-2</v>
      </c>
      <c r="BZ70" s="63">
        <v>1.1340090695593575E-2</v>
      </c>
    </row>
    <row r="71" spans="1:78" s="5" customFormat="1" x14ac:dyDescent="0.55000000000000004">
      <c r="A71" s="21"/>
      <c r="B71" s="21"/>
      <c r="C71" s="21" t="s">
        <v>73</v>
      </c>
      <c r="D71" s="93"/>
      <c r="E71" s="63">
        <f t="shared" si="11"/>
        <v>2.539571370935069E-2</v>
      </c>
      <c r="F71" s="63">
        <f t="shared" ref="F71:BD71" si="45">F10/F$57</f>
        <v>1.7883285994691404E-2</v>
      </c>
      <c r="G71" s="63">
        <f t="shared" si="45"/>
        <v>1.6218467967002971E-2</v>
      </c>
      <c r="H71" s="63">
        <f t="shared" si="45"/>
        <v>1.2428524837390043E-2</v>
      </c>
      <c r="I71" s="63">
        <f t="shared" si="45"/>
        <v>1.0456391921963964E-2</v>
      </c>
      <c r="J71" s="63">
        <f t="shared" si="45"/>
        <v>1.0010488660510741E-2</v>
      </c>
      <c r="K71" s="63">
        <f t="shared" si="45"/>
        <v>9.0997780104876153E-3</v>
      </c>
      <c r="L71" s="63">
        <f t="shared" si="45"/>
        <v>2.4573550133487884E-2</v>
      </c>
      <c r="M71" s="63">
        <f t="shared" si="45"/>
        <v>2.1800872619742583E-2</v>
      </c>
      <c r="N71" s="63">
        <f t="shared" si="45"/>
        <v>2.0538981301041145E-2</v>
      </c>
      <c r="O71" s="63">
        <f t="shared" si="45"/>
        <v>6.9471513976688368E-2</v>
      </c>
      <c r="P71" s="63">
        <f t="shared" si="45"/>
        <v>8.8330925837960053E-2</v>
      </c>
      <c r="Q71" s="63">
        <f t="shared" si="45"/>
        <v>7.3019094998505452E-2</v>
      </c>
      <c r="R71" s="63">
        <f t="shared" si="45"/>
        <v>7.0790723028832353E-2</v>
      </c>
      <c r="S71" s="63">
        <f t="shared" si="45"/>
        <v>5.3070170493702135E-2</v>
      </c>
      <c r="T71" s="63">
        <f t="shared" si="45"/>
        <v>4.5931687973066113E-2</v>
      </c>
      <c r="U71" s="63">
        <f t="shared" si="45"/>
        <v>2.4702428763767312E-2</v>
      </c>
      <c r="V71" s="63">
        <f t="shared" si="45"/>
        <v>1.9787304340134548E-2</v>
      </c>
      <c r="W71" s="63">
        <f t="shared" si="45"/>
        <v>1.4657916766650035E-2</v>
      </c>
      <c r="X71" s="63">
        <f t="shared" si="45"/>
        <v>9.6076639386086047E-3</v>
      </c>
      <c r="Y71" s="63">
        <f t="shared" si="45"/>
        <v>5.2716165584476447E-3</v>
      </c>
      <c r="Z71" s="63">
        <f t="shared" si="45"/>
        <v>5.0809826310800558E-3</v>
      </c>
      <c r="AA71" s="63">
        <f t="shared" si="45"/>
        <v>4.907063265482463E-3</v>
      </c>
      <c r="AB71" s="63">
        <f t="shared" si="45"/>
        <v>2.2860962573123794E-3</v>
      </c>
      <c r="AC71" s="63">
        <f t="shared" si="45"/>
        <v>2.1849320386824436E-3</v>
      </c>
      <c r="AD71" s="63">
        <f t="shared" si="45"/>
        <v>0</v>
      </c>
      <c r="AE71" s="63">
        <f t="shared" si="45"/>
        <v>0</v>
      </c>
      <c r="AF71" s="63">
        <f t="shared" si="45"/>
        <v>0</v>
      </c>
      <c r="AG71" s="63">
        <f t="shared" si="45"/>
        <v>0</v>
      </c>
      <c r="AH71" s="63">
        <f t="shared" si="45"/>
        <v>2.8698531958175828E-5</v>
      </c>
      <c r="AI71" s="63">
        <f t="shared" si="45"/>
        <v>2.6629542640094062E-5</v>
      </c>
      <c r="AJ71" s="63">
        <f t="shared" si="45"/>
        <v>0</v>
      </c>
      <c r="AK71" s="63">
        <f t="shared" si="45"/>
        <v>0</v>
      </c>
      <c r="AL71" s="63">
        <f t="shared" si="45"/>
        <v>0</v>
      </c>
      <c r="AM71" s="63">
        <f t="shared" si="45"/>
        <v>0</v>
      </c>
      <c r="AN71" s="63">
        <f t="shared" si="45"/>
        <v>0</v>
      </c>
      <c r="AO71" s="63">
        <f t="shared" si="45"/>
        <v>0</v>
      </c>
      <c r="AP71" s="63">
        <f t="shared" si="45"/>
        <v>0</v>
      </c>
      <c r="AQ71" s="63">
        <f t="shared" si="45"/>
        <v>0</v>
      </c>
      <c r="AR71" s="63">
        <f t="shared" si="45"/>
        <v>0</v>
      </c>
      <c r="AS71" s="63">
        <f t="shared" si="45"/>
        <v>0</v>
      </c>
      <c r="AT71" s="63">
        <f t="shared" si="45"/>
        <v>0</v>
      </c>
      <c r="AU71" s="63">
        <f t="shared" si="45"/>
        <v>0</v>
      </c>
      <c r="AV71" s="63">
        <f t="shared" si="45"/>
        <v>0</v>
      </c>
      <c r="AW71" s="63">
        <f t="shared" si="45"/>
        <v>0</v>
      </c>
      <c r="AX71" s="63">
        <f t="shared" si="45"/>
        <v>0</v>
      </c>
      <c r="AY71" s="63">
        <f t="shared" si="45"/>
        <v>0</v>
      </c>
      <c r="AZ71" s="63">
        <f t="shared" si="45"/>
        <v>0</v>
      </c>
      <c r="BA71" s="63">
        <f t="shared" si="45"/>
        <v>0</v>
      </c>
      <c r="BB71" s="63">
        <f t="shared" si="45"/>
        <v>0</v>
      </c>
      <c r="BC71" s="63">
        <f t="shared" si="45"/>
        <v>0</v>
      </c>
      <c r="BD71" s="63">
        <f t="shared" si="45"/>
        <v>0</v>
      </c>
      <c r="BE71" s="63">
        <f t="shared" ref="BE71:BF71" si="46">BE10/BE$57</f>
        <v>0</v>
      </c>
      <c r="BF71" s="63">
        <f t="shared" si="46"/>
        <v>0</v>
      </c>
      <c r="BG71" s="63">
        <f t="shared" ref="BG71:BH71" si="47">BG10/BG$57</f>
        <v>0</v>
      </c>
      <c r="BH71" s="63">
        <f t="shared" si="47"/>
        <v>0</v>
      </c>
      <c r="BI71" s="63">
        <f t="shared" ref="BI71:BJ71" si="48">BI10/BI$57</f>
        <v>0</v>
      </c>
      <c r="BJ71" s="63">
        <f t="shared" si="48"/>
        <v>0</v>
      </c>
      <c r="BK71" s="63">
        <f t="shared" ref="BK71:BL71" si="49">BK10/BK$57</f>
        <v>0</v>
      </c>
      <c r="BL71" s="63">
        <f t="shared" si="49"/>
        <v>0</v>
      </c>
      <c r="BM71" s="63">
        <f t="shared" ref="BM71:BN71" si="50">BM10/BM$57</f>
        <v>0</v>
      </c>
      <c r="BN71" s="63">
        <f t="shared" si="50"/>
        <v>0</v>
      </c>
      <c r="BO71" s="63">
        <f t="shared" ref="BO71:BP71" si="51">BO10/BO$57</f>
        <v>0</v>
      </c>
      <c r="BP71" s="63">
        <f t="shared" si="51"/>
        <v>0</v>
      </c>
      <c r="BQ71" s="63">
        <f t="shared" ref="BQ71:BR71" si="52">BQ10/BQ$57</f>
        <v>0</v>
      </c>
      <c r="BR71" s="63">
        <f t="shared" si="52"/>
        <v>0</v>
      </c>
      <c r="BS71" s="63">
        <f t="shared" ref="BS71:BT71" si="53">BS10/BS$57</f>
        <v>0</v>
      </c>
      <c r="BT71" s="63">
        <f t="shared" si="53"/>
        <v>0</v>
      </c>
      <c r="BU71" s="63">
        <f t="shared" ref="BU71" si="54">BU10/BU$57</f>
        <v>0</v>
      </c>
      <c r="BV71" s="63">
        <f t="shared" ref="BV71:BY71" si="55">BV10/BV$57</f>
        <v>0</v>
      </c>
      <c r="BW71" s="63">
        <f t="shared" si="55"/>
        <v>0</v>
      </c>
      <c r="BX71" s="63">
        <f t="shared" si="55"/>
        <v>0</v>
      </c>
      <c r="BY71" s="63">
        <f t="shared" si="55"/>
        <v>0</v>
      </c>
      <c r="BZ71" s="63">
        <v>0</v>
      </c>
    </row>
    <row r="72" spans="1:78" s="5" customFormat="1" x14ac:dyDescent="0.55000000000000004">
      <c r="A72" s="21"/>
      <c r="B72" s="21"/>
      <c r="C72" s="21" t="s">
        <v>52</v>
      </c>
      <c r="D72" s="93"/>
      <c r="E72" s="63">
        <f t="shared" si="11"/>
        <v>-8.0089713558087333E-3</v>
      </c>
      <c r="F72" s="63">
        <f t="shared" ref="F72:BD72" si="56">F11/F$57</f>
        <v>-5.8538082387929622E-3</v>
      </c>
      <c r="G72" s="63">
        <f t="shared" si="56"/>
        <v>-5.717657028001478E-3</v>
      </c>
      <c r="H72" s="63">
        <f t="shared" si="56"/>
        <v>-2.6728269197632639E-3</v>
      </c>
      <c r="I72" s="63">
        <f t="shared" si="56"/>
        <v>-9.9738615697640698E-4</v>
      </c>
      <c r="J72" s="63">
        <f t="shared" si="56"/>
        <v>-1.4842867806525833E-4</v>
      </c>
      <c r="K72" s="63">
        <f t="shared" si="56"/>
        <v>2.3347026473407128E-4</v>
      </c>
      <c r="L72" s="63">
        <f t="shared" si="56"/>
        <v>-1.5759526746647401E-3</v>
      </c>
      <c r="M72" s="63">
        <f t="shared" si="56"/>
        <v>-1.0332982666951271E-3</v>
      </c>
      <c r="N72" s="63">
        <f t="shared" si="56"/>
        <v>-1.0988147948758466E-2</v>
      </c>
      <c r="O72" s="63">
        <f t="shared" si="56"/>
        <v>-1.1123254079203336E-2</v>
      </c>
      <c r="P72" s="63">
        <f t="shared" si="56"/>
        <v>-4.9922243586279415E-3</v>
      </c>
      <c r="Q72" s="63">
        <f t="shared" si="56"/>
        <v>-7.2547274954893584E-4</v>
      </c>
      <c r="R72" s="63">
        <f t="shared" si="56"/>
        <v>0</v>
      </c>
      <c r="S72" s="63">
        <f t="shared" si="56"/>
        <v>8.8703130765078423E-4</v>
      </c>
      <c r="T72" s="63">
        <f t="shared" si="56"/>
        <v>0</v>
      </c>
      <c r="U72" s="63">
        <f t="shared" si="56"/>
        <v>8.0613558686005483E-4</v>
      </c>
      <c r="V72" s="63">
        <f t="shared" si="56"/>
        <v>0</v>
      </c>
      <c r="W72" s="63">
        <f t="shared" si="56"/>
        <v>0</v>
      </c>
      <c r="X72" s="63">
        <f t="shared" si="56"/>
        <v>0</v>
      </c>
      <c r="Y72" s="63">
        <f t="shared" si="56"/>
        <v>0</v>
      </c>
      <c r="Z72" s="63">
        <f t="shared" si="56"/>
        <v>0</v>
      </c>
      <c r="AA72" s="63">
        <f t="shared" si="56"/>
        <v>0</v>
      </c>
      <c r="AB72" s="63">
        <f t="shared" si="56"/>
        <v>0</v>
      </c>
      <c r="AC72" s="63">
        <f t="shared" si="56"/>
        <v>0</v>
      </c>
      <c r="AD72" s="63">
        <f t="shared" si="56"/>
        <v>0</v>
      </c>
      <c r="AE72" s="63">
        <f t="shared" si="56"/>
        <v>0</v>
      </c>
      <c r="AF72" s="63">
        <f t="shared" si="56"/>
        <v>0</v>
      </c>
      <c r="AG72" s="63">
        <f t="shared" si="56"/>
        <v>0</v>
      </c>
      <c r="AH72" s="63">
        <f t="shared" si="56"/>
        <v>0</v>
      </c>
      <c r="AI72" s="63">
        <f t="shared" si="56"/>
        <v>0</v>
      </c>
      <c r="AJ72" s="63">
        <f t="shared" si="56"/>
        <v>0</v>
      </c>
      <c r="AK72" s="63">
        <f t="shared" si="56"/>
        <v>0</v>
      </c>
      <c r="AL72" s="63">
        <f t="shared" si="56"/>
        <v>0</v>
      </c>
      <c r="AM72" s="63">
        <f t="shared" si="56"/>
        <v>0</v>
      </c>
      <c r="AN72" s="63">
        <f t="shared" si="56"/>
        <v>0</v>
      </c>
      <c r="AO72" s="63">
        <f t="shared" si="56"/>
        <v>0</v>
      </c>
      <c r="AP72" s="63">
        <f t="shared" si="56"/>
        <v>0</v>
      </c>
      <c r="AQ72" s="63">
        <f t="shared" si="56"/>
        <v>0</v>
      </c>
      <c r="AR72" s="63">
        <f t="shared" si="56"/>
        <v>0</v>
      </c>
      <c r="AS72" s="63">
        <f t="shared" si="56"/>
        <v>0</v>
      </c>
      <c r="AT72" s="63">
        <f t="shared" si="56"/>
        <v>0</v>
      </c>
      <c r="AU72" s="63">
        <f t="shared" si="56"/>
        <v>0</v>
      </c>
      <c r="AV72" s="63">
        <f t="shared" si="56"/>
        <v>0</v>
      </c>
      <c r="AW72" s="63">
        <f t="shared" si="56"/>
        <v>0</v>
      </c>
      <c r="AX72" s="63">
        <f t="shared" si="56"/>
        <v>0</v>
      </c>
      <c r="AY72" s="63">
        <f t="shared" si="56"/>
        <v>0</v>
      </c>
      <c r="AZ72" s="63">
        <f t="shared" si="56"/>
        <v>0</v>
      </c>
      <c r="BA72" s="63">
        <f t="shared" si="56"/>
        <v>0</v>
      </c>
      <c r="BB72" s="63">
        <f t="shared" si="56"/>
        <v>0</v>
      </c>
      <c r="BC72" s="63">
        <f t="shared" si="56"/>
        <v>0</v>
      </c>
      <c r="BD72" s="63">
        <f t="shared" si="56"/>
        <v>0</v>
      </c>
      <c r="BE72" s="63">
        <f t="shared" ref="BE72:BF72" si="57">BE11/BE$57</f>
        <v>0</v>
      </c>
      <c r="BF72" s="63">
        <f t="shared" si="57"/>
        <v>0</v>
      </c>
      <c r="BG72" s="63">
        <f t="shared" ref="BG72:BH72" si="58">BG11/BG$57</f>
        <v>0</v>
      </c>
      <c r="BH72" s="63">
        <f t="shared" si="58"/>
        <v>0</v>
      </c>
      <c r="BI72" s="63">
        <f t="shared" ref="BI72:BJ72" si="59">BI11/BI$57</f>
        <v>0</v>
      </c>
      <c r="BJ72" s="63">
        <f t="shared" si="59"/>
        <v>0</v>
      </c>
      <c r="BK72" s="63">
        <f t="shared" ref="BK72:BL72" si="60">BK11/BK$57</f>
        <v>0</v>
      </c>
      <c r="BL72" s="63">
        <f t="shared" si="60"/>
        <v>0</v>
      </c>
      <c r="BM72" s="63">
        <f t="shared" ref="BM72:BN72" si="61">BM11/BM$57</f>
        <v>0</v>
      </c>
      <c r="BN72" s="63">
        <f t="shared" si="61"/>
        <v>0</v>
      </c>
      <c r="BO72" s="63">
        <f t="shared" ref="BO72:BP72" si="62">BO11/BO$57</f>
        <v>0</v>
      </c>
      <c r="BP72" s="63">
        <f t="shared" si="62"/>
        <v>0</v>
      </c>
      <c r="BQ72" s="63">
        <f t="shared" ref="BQ72:BR72" si="63">BQ11/BQ$57</f>
        <v>0</v>
      </c>
      <c r="BR72" s="63">
        <f t="shared" si="63"/>
        <v>0</v>
      </c>
      <c r="BS72" s="63">
        <f t="shared" ref="BS72:BT72" si="64">BS11/BS$57</f>
        <v>0</v>
      </c>
      <c r="BT72" s="63">
        <f t="shared" si="64"/>
        <v>0</v>
      </c>
      <c r="BU72" s="63">
        <f t="shared" ref="BU72" si="65">BU11/BU$57</f>
        <v>0</v>
      </c>
      <c r="BV72" s="63">
        <f t="shared" ref="BV72:BY72" si="66">BV11/BV$57</f>
        <v>0</v>
      </c>
      <c r="BW72" s="63">
        <f t="shared" si="66"/>
        <v>0</v>
      </c>
      <c r="BX72" s="63">
        <f t="shared" si="66"/>
        <v>0</v>
      </c>
      <c r="BY72" s="63">
        <f t="shared" si="66"/>
        <v>0</v>
      </c>
      <c r="BZ72" s="63">
        <v>0</v>
      </c>
    </row>
    <row r="73" spans="1:78" s="5" customFormat="1" x14ac:dyDescent="0.55000000000000004">
      <c r="A73" s="21"/>
      <c r="B73" s="21" t="s">
        <v>53</v>
      </c>
      <c r="C73" s="21"/>
      <c r="D73" s="93"/>
      <c r="E73" s="63">
        <f t="shared" si="11"/>
        <v>5.2542314742267421E-2</v>
      </c>
      <c r="F73" s="63">
        <f t="shared" ref="F73:BD73" si="67">F12/F$57</f>
        <v>6.1932054782955485E-2</v>
      </c>
      <c r="G73" s="63">
        <f t="shared" si="67"/>
        <v>6.075316566120928E-2</v>
      </c>
      <c r="H73" s="63">
        <f t="shared" si="67"/>
        <v>6.0268583166052034E-2</v>
      </c>
      <c r="I73" s="63">
        <f t="shared" si="67"/>
        <v>5.4746194321297119E-2</v>
      </c>
      <c r="J73" s="63">
        <f t="shared" si="67"/>
        <v>5.6025831348360852E-2</v>
      </c>
      <c r="K73" s="63">
        <f t="shared" si="67"/>
        <v>6.163793530473026E-2</v>
      </c>
      <c r="L73" s="63">
        <f t="shared" si="67"/>
        <v>5.4565994112542628E-2</v>
      </c>
      <c r="M73" s="63">
        <f t="shared" si="67"/>
        <v>3.8306492053955123E-2</v>
      </c>
      <c r="N73" s="63">
        <f t="shared" si="67"/>
        <v>3.0780688231242841E-2</v>
      </c>
      <c r="O73" s="63">
        <f t="shared" si="67"/>
        <v>2.3608900033186511E-2</v>
      </c>
      <c r="P73" s="63">
        <f t="shared" si="67"/>
        <v>9.5085628940210394E-3</v>
      </c>
      <c r="Q73" s="63">
        <f t="shared" si="67"/>
        <v>1.7233575719448804E-3</v>
      </c>
      <c r="R73" s="63">
        <f t="shared" si="67"/>
        <v>2.3010917674177803E-3</v>
      </c>
      <c r="S73" s="63">
        <f t="shared" si="67"/>
        <v>2.6570803799590976E-3</v>
      </c>
      <c r="T73" s="63">
        <f t="shared" si="67"/>
        <v>1.7350046066282525E-3</v>
      </c>
      <c r="U73" s="63">
        <f t="shared" si="67"/>
        <v>1.4408359374464077E-3</v>
      </c>
      <c r="V73" s="63">
        <f t="shared" si="67"/>
        <v>5.2325736652062138E-3</v>
      </c>
      <c r="W73" s="63">
        <f t="shared" si="67"/>
        <v>1.0552411425879722E-2</v>
      </c>
      <c r="X73" s="63">
        <f t="shared" si="67"/>
        <v>9.8477148912490108E-3</v>
      </c>
      <c r="Y73" s="63">
        <f t="shared" si="67"/>
        <v>1.2488408855911733E-2</v>
      </c>
      <c r="Z73" s="63">
        <f t="shared" si="67"/>
        <v>2.0050297803753114E-3</v>
      </c>
      <c r="AA73" s="63">
        <f t="shared" si="67"/>
        <v>1.8586029705901994E-3</v>
      </c>
      <c r="AB73" s="63">
        <f t="shared" si="67"/>
        <v>9.3437343222882322E-4</v>
      </c>
      <c r="AC73" s="63">
        <f t="shared" si="67"/>
        <v>1.7440184834840887E-3</v>
      </c>
      <c r="AD73" s="63">
        <f t="shared" si="67"/>
        <v>2.4178963248234903E-3</v>
      </c>
      <c r="AE73" s="63">
        <f t="shared" si="67"/>
        <v>1.9097896132888518E-3</v>
      </c>
      <c r="AF73" s="63">
        <f t="shared" si="67"/>
        <v>1.5904056670003246E-3</v>
      </c>
      <c r="AG73" s="63">
        <f t="shared" si="67"/>
        <v>8.6061185373127497E-4</v>
      </c>
      <c r="AH73" s="63">
        <f t="shared" si="67"/>
        <v>1.4856848748979938E-3</v>
      </c>
      <c r="AI73" s="63">
        <f t="shared" si="67"/>
        <v>1.2642265580011787E-3</v>
      </c>
      <c r="AJ73" s="63">
        <f t="shared" si="67"/>
        <v>4.4642364530143985E-3</v>
      </c>
      <c r="AK73" s="63">
        <f t="shared" si="67"/>
        <v>2.5518778966370542E-3</v>
      </c>
      <c r="AL73" s="63">
        <f t="shared" si="67"/>
        <v>3.0076433814706493E-3</v>
      </c>
      <c r="AM73" s="63">
        <f t="shared" si="67"/>
        <v>4.6953446403347476E-3</v>
      </c>
      <c r="AN73" s="63">
        <f t="shared" si="67"/>
        <v>3.2643792884246192E-3</v>
      </c>
      <c r="AO73" s="63">
        <f t="shared" si="67"/>
        <v>2.8412818058020646E-3</v>
      </c>
      <c r="AP73" s="63">
        <f t="shared" si="67"/>
        <v>5.6834192095165364E-3</v>
      </c>
      <c r="AQ73" s="63">
        <f t="shared" si="67"/>
        <v>6.5667614097640681E-3</v>
      </c>
      <c r="AR73" s="63">
        <f t="shared" si="67"/>
        <v>3.9603132546755836E-3</v>
      </c>
      <c r="AS73" s="63">
        <f t="shared" si="67"/>
        <v>6.5213127785428305E-3</v>
      </c>
      <c r="AT73" s="63">
        <f t="shared" si="67"/>
        <v>2.2455008415494136E-3</v>
      </c>
      <c r="AU73" s="63">
        <f t="shared" si="67"/>
        <v>4.6188343984220103E-3</v>
      </c>
      <c r="AV73" s="63">
        <f t="shared" si="67"/>
        <v>2.0424479749925118E-3</v>
      </c>
      <c r="AW73" s="63">
        <f t="shared" si="67"/>
        <v>4.8188912440306078E-3</v>
      </c>
      <c r="AX73" s="63">
        <f t="shared" si="67"/>
        <v>1.6551508567731956E-3</v>
      </c>
      <c r="AY73" s="63">
        <f t="shared" si="67"/>
        <v>2.9141078866444267E-3</v>
      </c>
      <c r="AZ73" s="63">
        <f t="shared" si="67"/>
        <v>1.5204865303776185E-3</v>
      </c>
      <c r="BA73" s="63">
        <f t="shared" si="67"/>
        <v>2.2705689174091857E-3</v>
      </c>
      <c r="BB73" s="63">
        <f t="shared" si="67"/>
        <v>1.1304766108421224E-3</v>
      </c>
      <c r="BC73" s="63">
        <f t="shared" si="67"/>
        <v>6.4500724236995748E-3</v>
      </c>
      <c r="BD73" s="63">
        <f t="shared" si="67"/>
        <v>8.5466868676512637E-4</v>
      </c>
      <c r="BE73" s="63">
        <f t="shared" ref="BE73:BF73" si="68">BE12/BE$57</f>
        <v>8.2543992488682185E-3</v>
      </c>
      <c r="BF73" s="63">
        <f t="shared" si="68"/>
        <v>1.4225015872073191E-3</v>
      </c>
      <c r="BG73" s="63">
        <f t="shared" ref="BG73:BH73" si="69">BG12/BG$57</f>
        <v>3.7098419650909396E-3</v>
      </c>
      <c r="BH73" s="63">
        <f t="shared" si="69"/>
        <v>1.7543841301645839E-3</v>
      </c>
      <c r="BI73" s="63">
        <f t="shared" ref="BI73:BJ73" si="70">BI12/BI$57</f>
        <v>2.6303588939065774E-3</v>
      </c>
      <c r="BJ73" s="63">
        <f t="shared" si="70"/>
        <v>9.2144343638425716E-4</v>
      </c>
      <c r="BK73" s="63">
        <f t="shared" ref="BK73:BL73" si="71">BK12/BK$57</f>
        <v>3.1031398596595098E-3</v>
      </c>
      <c r="BL73" s="63">
        <f t="shared" si="71"/>
        <v>2.3422171242654132E-3</v>
      </c>
      <c r="BM73" s="63">
        <f t="shared" ref="BM73:BN73" si="72">BM12/BM$57</f>
        <v>4.6031874927846359E-3</v>
      </c>
      <c r="BN73" s="63">
        <f t="shared" si="72"/>
        <v>1.7999375278051058E-3</v>
      </c>
      <c r="BO73" s="63">
        <f t="shared" ref="BO73:BP73" si="73">BO12/BO$57</f>
        <v>2.3439260627224298E-3</v>
      </c>
      <c r="BP73" s="63">
        <f t="shared" si="73"/>
        <v>2.2865249834908832E-3</v>
      </c>
      <c r="BQ73" s="63">
        <f t="shared" ref="BQ73:BR73" si="74">BQ12/BQ$57</f>
        <v>1.7684955884920747E-3</v>
      </c>
      <c r="BR73" s="63">
        <f t="shared" si="74"/>
        <v>5.5324611916539735E-4</v>
      </c>
      <c r="BS73" s="63">
        <f t="shared" ref="BS73:BT73" si="75">BS12/BS$57</f>
        <v>4.8855547514444278E-4</v>
      </c>
      <c r="BT73" s="63">
        <f t="shared" si="75"/>
        <v>4.643513462579436E-4</v>
      </c>
      <c r="BU73" s="63">
        <f t="shared" ref="BU73" si="76">BU12/BU$57</f>
        <v>4.5456771474557175E-3</v>
      </c>
      <c r="BV73" s="63">
        <f t="shared" ref="BV73:BY73" si="77">BV12/BV$57</f>
        <v>4.3087710223918161E-3</v>
      </c>
      <c r="BW73" s="63">
        <f t="shared" si="77"/>
        <v>1.4921920245449345E-3</v>
      </c>
      <c r="BX73" s="63">
        <f t="shared" si="77"/>
        <v>1.5485124636267962E-3</v>
      </c>
      <c r="BY73" s="63">
        <f t="shared" si="77"/>
        <v>3.6071579190840339E-3</v>
      </c>
      <c r="BZ73" s="63">
        <v>1.0129831268530255E-3</v>
      </c>
    </row>
    <row r="74" spans="1:78" s="5" customFormat="1" x14ac:dyDescent="0.55000000000000004">
      <c r="A74" s="21"/>
      <c r="B74" s="21"/>
      <c r="C74" s="21" t="s">
        <v>54</v>
      </c>
      <c r="D74" s="93"/>
      <c r="E74" s="63">
        <f t="shared" si="11"/>
        <v>6.9796282407308622E-3</v>
      </c>
      <c r="F74" s="63">
        <f t="shared" ref="F74:BD74" si="78">F13/F$57</f>
        <v>5.2112587346759233E-3</v>
      </c>
      <c r="G74" s="63">
        <f t="shared" si="78"/>
        <v>5.7543181121235852E-3</v>
      </c>
      <c r="H74" s="63">
        <f t="shared" si="78"/>
        <v>4.9968614211676424E-3</v>
      </c>
      <c r="I74" s="63">
        <f t="shared" si="78"/>
        <v>3.7991189411485716E-3</v>
      </c>
      <c r="J74" s="63">
        <f t="shared" si="78"/>
        <v>3.479115397063407E-3</v>
      </c>
      <c r="K74" s="63">
        <f t="shared" si="78"/>
        <v>3.2000160846708263E-3</v>
      </c>
      <c r="L74" s="63">
        <f t="shared" si="78"/>
        <v>3.0485634125000053E-3</v>
      </c>
      <c r="M74" s="63">
        <f t="shared" si="78"/>
        <v>1.9875381541314724E-3</v>
      </c>
      <c r="N74" s="63">
        <f t="shared" si="78"/>
        <v>4.7440661972930672E-3</v>
      </c>
      <c r="O74" s="63">
        <f t="shared" si="78"/>
        <v>6.1771527716133721E-3</v>
      </c>
      <c r="P74" s="63">
        <f t="shared" si="78"/>
        <v>2.6938036821852408E-3</v>
      </c>
      <c r="Q74" s="63">
        <f t="shared" si="78"/>
        <v>5.7971211836737575E-5</v>
      </c>
      <c r="R74" s="63">
        <f t="shared" si="78"/>
        <v>1.028738108484898E-5</v>
      </c>
      <c r="S74" s="63">
        <f t="shared" si="78"/>
        <v>4.2029826957430539E-5</v>
      </c>
      <c r="T74" s="63">
        <f t="shared" si="78"/>
        <v>7.3811526337949409E-5</v>
      </c>
      <c r="U74" s="63">
        <f t="shared" si="78"/>
        <v>2.5356300547428626E-6</v>
      </c>
      <c r="V74" s="63">
        <f t="shared" si="78"/>
        <v>4.2116633539030431E-7</v>
      </c>
      <c r="W74" s="63">
        <f t="shared" si="78"/>
        <v>4.4183636068282282E-9</v>
      </c>
      <c r="X74" s="63">
        <f t="shared" si="78"/>
        <v>4.2561718790958038E-9</v>
      </c>
      <c r="Y74" s="63">
        <f t="shared" si="78"/>
        <v>9.9603788154431603E-6</v>
      </c>
      <c r="Z74" s="63">
        <f t="shared" si="78"/>
        <v>8.5937511199461791E-8</v>
      </c>
      <c r="AA74" s="63">
        <f t="shared" si="78"/>
        <v>7.4900402470521394E-8</v>
      </c>
      <c r="AB74" s="63">
        <f t="shared" si="78"/>
        <v>3.1994265972359741E-6</v>
      </c>
      <c r="AC74" s="63">
        <f t="shared" si="78"/>
        <v>3.1128434128331734E-6</v>
      </c>
      <c r="AD74" s="63">
        <f t="shared" si="78"/>
        <v>5.1236933869881138E-8</v>
      </c>
      <c r="AE74" s="63">
        <f t="shared" si="78"/>
        <v>5.0488099814169224E-8</v>
      </c>
      <c r="AF74" s="63">
        <f t="shared" si="78"/>
        <v>4.248502496361176E-8</v>
      </c>
      <c r="AG74" s="63">
        <f t="shared" si="78"/>
        <v>3.4211573202243438E-7</v>
      </c>
      <c r="AH74" s="63">
        <f t="shared" si="78"/>
        <v>7.0699286596795074E-7</v>
      </c>
      <c r="AI74" s="63">
        <f t="shared" si="78"/>
        <v>8.1098360002691644E-7</v>
      </c>
      <c r="AJ74" s="63">
        <f t="shared" si="78"/>
        <v>3.7489059755186784E-7</v>
      </c>
      <c r="AK74" s="63">
        <f t="shared" si="78"/>
        <v>1.7788337093028588E-4</v>
      </c>
      <c r="AL74" s="63">
        <f t="shared" si="78"/>
        <v>9.653334715335952E-8</v>
      </c>
      <c r="AM74" s="63">
        <f t="shared" si="78"/>
        <v>4.3302162976364755E-4</v>
      </c>
      <c r="AN74" s="63">
        <f t="shared" si="78"/>
        <v>2.8664308933387647E-7</v>
      </c>
      <c r="AO74" s="63">
        <f t="shared" si="78"/>
        <v>6.196049287194239E-4</v>
      </c>
      <c r="AP74" s="63">
        <f t="shared" si="78"/>
        <v>8.0046489961808322E-8</v>
      </c>
      <c r="AQ74" s="63">
        <f t="shared" si="78"/>
        <v>8.1684384522395413E-4</v>
      </c>
      <c r="AR74" s="63">
        <f t="shared" si="78"/>
        <v>8.3114299453830795E-9</v>
      </c>
      <c r="AS74" s="63">
        <f t="shared" si="78"/>
        <v>1.0325831657132733E-3</v>
      </c>
      <c r="AT74" s="63">
        <f t="shared" si="78"/>
        <v>7.1776596168797153E-9</v>
      </c>
      <c r="AU74" s="63">
        <f t="shared" si="78"/>
        <v>1.1785385117139408E-3</v>
      </c>
      <c r="AV74" s="63">
        <f t="shared" si="78"/>
        <v>7.4446713103879915E-9</v>
      </c>
      <c r="AW74" s="63">
        <f t="shared" si="78"/>
        <v>1.218417735586222E-3</v>
      </c>
      <c r="AX74" s="63">
        <f t="shared" si="78"/>
        <v>4.1780931756009069E-8</v>
      </c>
      <c r="AY74" s="63">
        <f t="shared" si="78"/>
        <v>1.317300556931453E-3</v>
      </c>
      <c r="AZ74" s="63">
        <f t="shared" si="78"/>
        <v>5.9637078206820283E-9</v>
      </c>
      <c r="BA74" s="63">
        <f t="shared" si="78"/>
        <v>1.4574828407607477E-3</v>
      </c>
      <c r="BB74" s="63">
        <f t="shared" si="78"/>
        <v>5.121766622186265E-7</v>
      </c>
      <c r="BC74" s="63">
        <f t="shared" si="78"/>
        <v>5.0741945557621609E-3</v>
      </c>
      <c r="BD74" s="63">
        <f t="shared" si="78"/>
        <v>5.9582854549438156E-9</v>
      </c>
      <c r="BE74" s="63">
        <f t="shared" ref="BE74:BF74" si="79">BE13/BE$57</f>
        <v>7.5234237308533652E-3</v>
      </c>
      <c r="BF74" s="63">
        <f t="shared" si="79"/>
        <v>4.5619753777127184E-8</v>
      </c>
      <c r="BG74" s="63">
        <f t="shared" ref="BG74:BH74" si="80">BG13/BG$57</f>
        <v>1.747194036199072E-3</v>
      </c>
      <c r="BH74" s="63">
        <f t="shared" si="80"/>
        <v>2.3802440526936815E-9</v>
      </c>
      <c r="BI74" s="63">
        <f t="shared" ref="BI74:BJ74" si="81">BI13/BI$57</f>
        <v>1.859496883124691E-3</v>
      </c>
      <c r="BJ74" s="63">
        <f t="shared" si="81"/>
        <v>3.7661489055912297E-8</v>
      </c>
      <c r="BK74" s="63">
        <f t="shared" ref="BK74:BL74" si="82">BK13/BK$57</f>
        <v>1.378596885506368E-3</v>
      </c>
      <c r="BL74" s="63">
        <f t="shared" si="82"/>
        <v>2.0824984558044343E-7</v>
      </c>
      <c r="BM74" s="63">
        <f t="shared" ref="BM74:BN74" si="83">BM13/BM$57</f>
        <v>2.7367190818156947E-3</v>
      </c>
      <c r="BN74" s="63">
        <f t="shared" si="83"/>
        <v>0</v>
      </c>
      <c r="BO74" s="63">
        <f t="shared" ref="BO74:BP74" si="84">BO13/BO$57</f>
        <v>1.9608733122770319E-7</v>
      </c>
      <c r="BP74" s="63">
        <f t="shared" si="84"/>
        <v>0</v>
      </c>
      <c r="BQ74" s="63">
        <f t="shared" ref="BQ74:BR74" si="85">BQ13/BQ$57</f>
        <v>0</v>
      </c>
      <c r="BR74" s="63">
        <f t="shared" si="85"/>
        <v>0</v>
      </c>
      <c r="BS74" s="63">
        <f t="shared" ref="BS74:BT74" si="86">BS13/BS$57</f>
        <v>0</v>
      </c>
      <c r="BT74" s="63">
        <f t="shared" si="86"/>
        <v>0</v>
      </c>
      <c r="BU74" s="63">
        <f t="shared" ref="BU74" si="87">BU13/BU$57</f>
        <v>0</v>
      </c>
      <c r="BV74" s="63">
        <f t="shared" ref="BV74:BY74" si="88">BV13/BV$57</f>
        <v>0</v>
      </c>
      <c r="BW74" s="63">
        <f t="shared" si="88"/>
        <v>0</v>
      </c>
      <c r="BX74" s="63">
        <f t="shared" si="88"/>
        <v>0</v>
      </c>
      <c r="BY74" s="63">
        <f t="shared" si="88"/>
        <v>0</v>
      </c>
      <c r="BZ74" s="63">
        <v>0</v>
      </c>
    </row>
    <row r="75" spans="1:78" s="5" customFormat="1" x14ac:dyDescent="0.55000000000000004">
      <c r="A75" s="21"/>
      <c r="B75" s="21"/>
      <c r="C75" s="21" t="s">
        <v>55</v>
      </c>
      <c r="D75" s="93"/>
      <c r="E75" s="63">
        <f>E14*E$58/E$57</f>
        <v>4.5562686501536553E-2</v>
      </c>
      <c r="F75" s="63">
        <f t="shared" ref="F75:BD75" si="89">F14*F$58/F$57</f>
        <v>5.6720796048279565E-2</v>
      </c>
      <c r="G75" s="63">
        <f t="shared" si="89"/>
        <v>5.4998847549085697E-2</v>
      </c>
      <c r="H75" s="63">
        <f t="shared" si="89"/>
        <v>5.5271721744884393E-2</v>
      </c>
      <c r="I75" s="63">
        <f t="shared" si="89"/>
        <v>5.0947075380148546E-2</v>
      </c>
      <c r="J75" s="63">
        <f t="shared" si="89"/>
        <v>5.2546715951297444E-2</v>
      </c>
      <c r="K75" s="63">
        <f t="shared" si="89"/>
        <v>5.8437919220059427E-2</v>
      </c>
      <c r="L75" s="63">
        <f t="shared" si="89"/>
        <v>5.1517430700042624E-2</v>
      </c>
      <c r="M75" s="63">
        <f t="shared" si="89"/>
        <v>3.6318953899823647E-2</v>
      </c>
      <c r="N75" s="63">
        <f t="shared" si="89"/>
        <v>2.6036622033949776E-2</v>
      </c>
      <c r="O75" s="63">
        <f t="shared" si="89"/>
        <v>1.7431747261573139E-2</v>
      </c>
      <c r="P75" s="63">
        <f t="shared" si="89"/>
        <v>6.8147592118357981E-3</v>
      </c>
      <c r="Q75" s="63">
        <f t="shared" si="89"/>
        <v>1.6653863601081428E-3</v>
      </c>
      <c r="R75" s="63">
        <f t="shared" si="89"/>
        <v>2.2908043863329309E-3</v>
      </c>
      <c r="S75" s="63">
        <f t="shared" si="89"/>
        <v>2.6150505530016664E-3</v>
      </c>
      <c r="T75" s="63">
        <f t="shared" si="89"/>
        <v>1.6611930802903031E-3</v>
      </c>
      <c r="U75" s="63">
        <f t="shared" si="89"/>
        <v>1.4383003073916649E-3</v>
      </c>
      <c r="V75" s="63">
        <f t="shared" si="89"/>
        <v>5.2321524988708235E-3</v>
      </c>
      <c r="W75" s="63">
        <f t="shared" si="89"/>
        <v>1.0552407007516114E-2</v>
      </c>
      <c r="X75" s="63">
        <f t="shared" si="89"/>
        <v>9.8477106350771323E-3</v>
      </c>
      <c r="Y75" s="63">
        <f t="shared" si="89"/>
        <v>1.2478448477096291E-2</v>
      </c>
      <c r="Z75" s="63">
        <f t="shared" si="89"/>
        <v>2.0049438428641122E-3</v>
      </c>
      <c r="AA75" s="63">
        <f t="shared" si="89"/>
        <v>1.8174893225452278E-3</v>
      </c>
      <c r="AB75" s="63">
        <f t="shared" si="89"/>
        <v>9.3117400563158721E-4</v>
      </c>
      <c r="AC75" s="63">
        <f t="shared" si="89"/>
        <v>1.7409056400712556E-3</v>
      </c>
      <c r="AD75" s="63">
        <f t="shared" si="89"/>
        <v>2.4178450878896206E-3</v>
      </c>
      <c r="AE75" s="63">
        <f t="shared" si="89"/>
        <v>1.9097391251890377E-3</v>
      </c>
      <c r="AF75" s="63">
        <f t="shared" si="89"/>
        <v>1.5902077929965564E-3</v>
      </c>
      <c r="AG75" s="63">
        <f t="shared" si="89"/>
        <v>8.602697379992523E-4</v>
      </c>
      <c r="AH75" s="63">
        <f t="shared" si="89"/>
        <v>1.4849778820320259E-3</v>
      </c>
      <c r="AI75" s="63">
        <f t="shared" si="89"/>
        <v>1.2634155744011518E-3</v>
      </c>
      <c r="AJ75" s="63">
        <f t="shared" si="89"/>
        <v>4.6072937104522415E-3</v>
      </c>
      <c r="AK75" s="63">
        <f t="shared" si="89"/>
        <v>2.3739945257067684E-3</v>
      </c>
      <c r="AL75" s="63">
        <f t="shared" si="89"/>
        <v>3.0075468481234962E-3</v>
      </c>
      <c r="AM75" s="63">
        <f t="shared" si="89"/>
        <v>4.2623230105711006E-3</v>
      </c>
      <c r="AN75" s="63">
        <f t="shared" si="89"/>
        <v>2.9163410747685289E-3</v>
      </c>
      <c r="AO75" s="63">
        <f t="shared" si="89"/>
        <v>2.2216768770826406E-3</v>
      </c>
      <c r="AP75" s="63">
        <f t="shared" si="89"/>
        <v>5.6833391630265739E-3</v>
      </c>
      <c r="AQ75" s="63">
        <f t="shared" si="89"/>
        <v>5.7499175645401145E-3</v>
      </c>
      <c r="AR75" s="63">
        <f t="shared" si="89"/>
        <v>3.9604337704097917E-3</v>
      </c>
      <c r="AS75" s="63">
        <f t="shared" si="89"/>
        <v>5.4887296128295565E-3</v>
      </c>
      <c r="AT75" s="63">
        <f t="shared" si="89"/>
        <v>2.2454936638897963E-3</v>
      </c>
      <c r="AU75" s="63">
        <f t="shared" si="89"/>
        <v>3.4402958867080697E-3</v>
      </c>
      <c r="AV75" s="63">
        <f t="shared" si="89"/>
        <v>2.0424405303212019E-3</v>
      </c>
      <c r="AW75" s="63">
        <f t="shared" si="89"/>
        <v>3.6004735084443872E-3</v>
      </c>
      <c r="AX75" s="63">
        <f t="shared" si="89"/>
        <v>1.6551090758414396E-3</v>
      </c>
      <c r="AY75" s="63">
        <f t="shared" si="89"/>
        <v>1.5968073297129737E-3</v>
      </c>
      <c r="AZ75" s="63">
        <f t="shared" si="89"/>
        <v>1.5204805666697977E-3</v>
      </c>
      <c r="BA75" s="63">
        <f t="shared" si="89"/>
        <v>8.1308607664843822E-4</v>
      </c>
      <c r="BB75" s="63">
        <f t="shared" si="89"/>
        <v>1.1299644341799041E-3</v>
      </c>
      <c r="BC75" s="63">
        <f t="shared" si="89"/>
        <v>1.3758778679374142E-3</v>
      </c>
      <c r="BD75" s="63">
        <f t="shared" si="89"/>
        <v>8.5466272847967151E-4</v>
      </c>
      <c r="BE75" s="63">
        <f t="shared" ref="BE75:BF75" si="90">BE14*BE$58/BE$57</f>
        <v>7.3097551801485326E-4</v>
      </c>
      <c r="BF75" s="63">
        <f t="shared" si="90"/>
        <v>1.422455967453542E-3</v>
      </c>
      <c r="BG75" s="63">
        <f t="shared" ref="BG75:BH75" si="91">BG14*BG$58/BG$57</f>
        <v>1.9626479288918672E-3</v>
      </c>
      <c r="BH75" s="63">
        <f t="shared" si="91"/>
        <v>1.7543817499205308E-3</v>
      </c>
      <c r="BI75" s="63">
        <f t="shared" ref="BI75:BJ75" si="92">BI14*BI$58/BI$57</f>
        <v>7.7086201078188654E-4</v>
      </c>
      <c r="BJ75" s="63">
        <f t="shared" si="92"/>
        <v>9.214057748952011E-4</v>
      </c>
      <c r="BK75" s="63">
        <f t="shared" ref="BK75:BL75" si="93">BK14*BK$58/BK$57</f>
        <v>1.7245429741531415E-3</v>
      </c>
      <c r="BL75" s="63">
        <f t="shared" si="93"/>
        <v>2.3420088744198326E-3</v>
      </c>
      <c r="BM75" s="63">
        <f t="shared" ref="BM75:BN75" si="94">BM14*BM$58/BM$57</f>
        <v>1.8664684109689412E-3</v>
      </c>
      <c r="BN75" s="63">
        <f t="shared" si="94"/>
        <v>1.7999375278051058E-3</v>
      </c>
      <c r="BO75" s="63">
        <f t="shared" ref="BO75:BP75" si="95">BO14*BO$58/BO$57</f>
        <v>2.343729975391202E-3</v>
      </c>
      <c r="BP75" s="63">
        <f t="shared" si="95"/>
        <v>2.2865249834908832E-3</v>
      </c>
      <c r="BQ75" s="63">
        <f t="shared" ref="BQ75:BR75" si="96">BQ14*BQ$58/BQ$57</f>
        <v>1.7684955884920747E-3</v>
      </c>
      <c r="BR75" s="63">
        <f t="shared" si="96"/>
        <v>5.5324611916539746E-4</v>
      </c>
      <c r="BS75" s="63">
        <f t="shared" ref="BS75:BT75" si="97">BS14*BS$58/BS$57</f>
        <v>4.8855547514444267E-4</v>
      </c>
      <c r="BT75" s="63">
        <f t="shared" si="97"/>
        <v>4.643513462579436E-4</v>
      </c>
      <c r="BU75" s="63">
        <f t="shared" ref="BU75" si="98">BU14*BU$58/BU$57</f>
        <v>4.5456771474557175E-3</v>
      </c>
      <c r="BV75" s="63">
        <f t="shared" ref="BV75:BY75" si="99">BV14*BV$58/BV$57</f>
        <v>4.3087710223918161E-3</v>
      </c>
      <c r="BW75" s="63">
        <f t="shared" si="99"/>
        <v>1.4921920245449345E-3</v>
      </c>
      <c r="BX75" s="63">
        <f t="shared" si="99"/>
        <v>1.5485124636267962E-3</v>
      </c>
      <c r="BY75" s="63">
        <f t="shared" si="99"/>
        <v>3.6071579190840339E-3</v>
      </c>
      <c r="BZ75" s="63">
        <v>1.0129831268530255E-3</v>
      </c>
    </row>
    <row r="76" spans="1:78" s="5" customFormat="1" x14ac:dyDescent="0.55000000000000004">
      <c r="A76" s="21"/>
      <c r="B76" s="21" t="s">
        <v>74</v>
      </c>
      <c r="C76" s="21"/>
      <c r="D76" s="93"/>
      <c r="E76" s="63">
        <f t="shared" si="11"/>
        <v>0.13825189555599973</v>
      </c>
      <c r="F76" s="63">
        <f t="shared" ref="F76:BD76" si="100">F15/F$57</f>
        <v>0.11034762781397034</v>
      </c>
      <c r="G76" s="63">
        <f t="shared" si="100"/>
        <v>9.7951125614068726E-2</v>
      </c>
      <c r="H76" s="63">
        <f t="shared" si="100"/>
        <v>8.4263376153639588E-2</v>
      </c>
      <c r="I76" s="63">
        <f t="shared" si="100"/>
        <v>5.2592704717746318E-2</v>
      </c>
      <c r="J76" s="63">
        <f t="shared" si="100"/>
        <v>2.7099333090826232E-2</v>
      </c>
      <c r="K76" s="63">
        <f t="shared" si="100"/>
        <v>2.3049933656296234E-2</v>
      </c>
      <c r="L76" s="63">
        <f t="shared" si="100"/>
        <v>2.1397735521784679E-2</v>
      </c>
      <c r="M76" s="63">
        <f t="shared" si="100"/>
        <v>1.2153194598277548E-2</v>
      </c>
      <c r="N76" s="63">
        <f t="shared" si="100"/>
        <v>1.136399695577095E-2</v>
      </c>
      <c r="O76" s="63">
        <f t="shared" si="100"/>
        <v>9.532783072202327E-3</v>
      </c>
      <c r="P76" s="63">
        <f t="shared" si="100"/>
        <v>8.9925795465480643E-3</v>
      </c>
      <c r="Q76" s="63">
        <f t="shared" si="100"/>
        <v>1.8160456490315047E-2</v>
      </c>
      <c r="R76" s="63">
        <f t="shared" si="100"/>
        <v>1.0440014326738741E-2</v>
      </c>
      <c r="S76" s="63">
        <f t="shared" si="100"/>
        <v>2.2344708984420994E-2</v>
      </c>
      <c r="T76" s="63">
        <f t="shared" si="100"/>
        <v>2.7143622094996538E-2</v>
      </c>
      <c r="U76" s="63">
        <f t="shared" si="100"/>
        <v>3.9914178306801558E-2</v>
      </c>
      <c r="V76" s="63">
        <f t="shared" si="100"/>
        <v>3.0589953425918793E-2</v>
      </c>
      <c r="W76" s="63">
        <f t="shared" si="100"/>
        <v>3.0129405948850749E-2</v>
      </c>
      <c r="X76" s="63">
        <f t="shared" si="100"/>
        <v>3.0913394759566018E-2</v>
      </c>
      <c r="Y76" s="63">
        <f t="shared" si="100"/>
        <v>3.899237196940529E-2</v>
      </c>
      <c r="Z76" s="63">
        <f t="shared" si="100"/>
        <v>2.0479745953893767E-2</v>
      </c>
      <c r="AA76" s="63">
        <f t="shared" si="100"/>
        <v>3.1535317061531218E-2</v>
      </c>
      <c r="AB76" s="63">
        <f t="shared" si="100"/>
        <v>1.9893859027485562E-2</v>
      </c>
      <c r="AC76" s="63">
        <f t="shared" si="100"/>
        <v>1.5612360910559233E-2</v>
      </c>
      <c r="AD76" s="63">
        <f t="shared" si="100"/>
        <v>8.4271030842698845E-3</v>
      </c>
      <c r="AE76" s="63">
        <f t="shared" si="100"/>
        <v>9.189798660256706E-3</v>
      </c>
      <c r="AF76" s="63">
        <f t="shared" si="100"/>
        <v>2.551257612833609E-2</v>
      </c>
      <c r="AG76" s="63">
        <f t="shared" si="100"/>
        <v>2.0000747139619125E-2</v>
      </c>
      <c r="AH76" s="63">
        <f t="shared" si="100"/>
        <v>1.5115250545760513E-2</v>
      </c>
      <c r="AI76" s="63">
        <f t="shared" si="100"/>
        <v>8.3877008148320661E-3</v>
      </c>
      <c r="AJ76" s="63">
        <f t="shared" si="100"/>
        <v>2.1455456112368397E-2</v>
      </c>
      <c r="AK76" s="63">
        <f t="shared" si="100"/>
        <v>3.1947777383986596E-2</v>
      </c>
      <c r="AL76" s="63">
        <f t="shared" si="100"/>
        <v>2.416540097145942E-2</v>
      </c>
      <c r="AM76" s="63">
        <f t="shared" si="100"/>
        <v>2.5637940567236565E-2</v>
      </c>
      <c r="AN76" s="63">
        <f t="shared" si="100"/>
        <v>1.3187362628262578E-2</v>
      </c>
      <c r="AO76" s="63">
        <f t="shared" si="100"/>
        <v>2.8071056210330288E-2</v>
      </c>
      <c r="AP76" s="63">
        <f t="shared" si="100"/>
        <v>2.3817190578742434E-2</v>
      </c>
      <c r="AQ76" s="63">
        <f t="shared" si="100"/>
        <v>1.1711250600874138E-2</v>
      </c>
      <c r="AR76" s="63">
        <f t="shared" si="100"/>
        <v>1.7350425845325104E-2</v>
      </c>
      <c r="AS76" s="63">
        <f t="shared" si="100"/>
        <v>5.4279208026479314E-2</v>
      </c>
      <c r="AT76" s="63">
        <f t="shared" si="100"/>
        <v>1.6527257858322958E-2</v>
      </c>
      <c r="AU76" s="63">
        <f t="shared" si="100"/>
        <v>2.7456753203337098E-2</v>
      </c>
      <c r="AV76" s="63">
        <f t="shared" si="100"/>
        <v>2.7011423347751036E-2</v>
      </c>
      <c r="AW76" s="63">
        <f t="shared" si="100"/>
        <v>4.7850635013315025E-2</v>
      </c>
      <c r="AX76" s="63">
        <f t="shared" si="100"/>
        <v>2.294171112218478E-2</v>
      </c>
      <c r="AY76" s="63">
        <f t="shared" si="100"/>
        <v>2.4148947823499411E-2</v>
      </c>
      <c r="AZ76" s="63">
        <f t="shared" si="100"/>
        <v>3.3683399361252322E-2</v>
      </c>
      <c r="BA76" s="63">
        <f t="shared" si="100"/>
        <v>3.8055121240865963E-2</v>
      </c>
      <c r="BB76" s="63">
        <f t="shared" si="100"/>
        <v>3.6012303397038592E-2</v>
      </c>
      <c r="BC76" s="63">
        <f t="shared" si="100"/>
        <v>2.530974930976088E-2</v>
      </c>
      <c r="BD76" s="63">
        <f t="shared" si="100"/>
        <v>2.8011561124213148E-2</v>
      </c>
      <c r="BE76" s="63">
        <f t="shared" ref="BE76:BF76" si="101">BE15/BE$57</f>
        <v>4.0773696050975042E-2</v>
      </c>
      <c r="BF76" s="63">
        <f t="shared" si="101"/>
        <v>3.5572912900721822E-2</v>
      </c>
      <c r="BG76" s="63">
        <f t="shared" ref="BG76:BH76" si="102">BG15/BG$57</f>
        <v>2.7935238596251532E-2</v>
      </c>
      <c r="BH76" s="63">
        <f t="shared" si="102"/>
        <v>3.0069444753181542E-2</v>
      </c>
      <c r="BI76" s="63">
        <f t="shared" ref="BI76:BJ76" si="103">BI15/BI$57</f>
        <v>4.025403847140345E-2</v>
      </c>
      <c r="BJ76" s="63">
        <f t="shared" si="103"/>
        <v>3.8227031677015258E-2</v>
      </c>
      <c r="BK76" s="63">
        <f t="shared" ref="BK76:BL76" si="104">BK15/BK$57</f>
        <v>3.1278124876369127E-2</v>
      </c>
      <c r="BL76" s="63">
        <f t="shared" si="104"/>
        <v>2.5482533365581841E-2</v>
      </c>
      <c r="BM76" s="63">
        <f t="shared" ref="BM76:BN76" si="105">BM15/BM$57</f>
        <v>3.0302937041108355E-2</v>
      </c>
      <c r="BN76" s="63">
        <f t="shared" si="105"/>
        <v>2.4587483575856425E-2</v>
      </c>
      <c r="BO76" s="63">
        <f t="shared" ref="BO76:BP76" si="106">BO15/BO$57</f>
        <v>1.998817881640972E-2</v>
      </c>
      <c r="BP76" s="63">
        <f t="shared" si="106"/>
        <v>2.1201724590042374E-2</v>
      </c>
      <c r="BQ76" s="63">
        <f t="shared" ref="BQ76:BR76" si="107">BQ15/BQ$57</f>
        <v>2.113323575588226E-2</v>
      </c>
      <c r="BR76" s="63">
        <f t="shared" si="107"/>
        <v>2.2584910401741362E-2</v>
      </c>
      <c r="BS76" s="63">
        <f t="shared" ref="BS76:BT76" si="108">BS15/BS$57</f>
        <v>1.5587733888419381E-2</v>
      </c>
      <c r="BT76" s="63">
        <f t="shared" si="108"/>
        <v>1.5836898458546255E-2</v>
      </c>
      <c r="BU76" s="63">
        <f t="shared" ref="BU76" si="109">BU15/BU$57</f>
        <v>2.8359688613675382E-2</v>
      </c>
      <c r="BV76" s="63">
        <f t="shared" ref="BV76:BY76" si="110">BV15/BV$57</f>
        <v>7.9974103338367498E-3</v>
      </c>
      <c r="BW76" s="63">
        <f t="shared" si="110"/>
        <v>1.3353340045277733E-2</v>
      </c>
      <c r="BX76" s="63">
        <f t="shared" si="110"/>
        <v>1.0900083110876507E-2</v>
      </c>
      <c r="BY76" s="63">
        <f t="shared" si="110"/>
        <v>3.1584083651000613E-2</v>
      </c>
      <c r="BZ76" s="63">
        <v>5.670658014467346E-2</v>
      </c>
    </row>
    <row r="77" spans="1:78" s="5" customFormat="1" x14ac:dyDescent="0.55000000000000004">
      <c r="A77" s="21"/>
      <c r="B77" s="21"/>
      <c r="C77" s="21"/>
      <c r="D77" s="9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</row>
    <row r="78" spans="1:78" s="19" customFormat="1" x14ac:dyDescent="0.55000000000000004">
      <c r="A78" s="1" t="s">
        <v>57</v>
      </c>
      <c r="B78" s="1"/>
      <c r="C78" s="55"/>
      <c r="D78" s="41"/>
      <c r="E78" s="103">
        <f>E17/E$57</f>
        <v>0.48676790656098817</v>
      </c>
      <c r="F78" s="103">
        <f t="shared" ref="F78:BD78" si="111">F17/F$57</f>
        <v>0.44477281901988813</v>
      </c>
      <c r="G78" s="103">
        <f t="shared" si="111"/>
        <v>0.42184396266286517</v>
      </c>
      <c r="H78" s="103">
        <f t="shared" si="111"/>
        <v>0.40125448590131568</v>
      </c>
      <c r="I78" s="103">
        <f t="shared" si="111"/>
        <v>0.34597227696436311</v>
      </c>
      <c r="J78" s="103">
        <f t="shared" si="111"/>
        <v>0.3264959844319068</v>
      </c>
      <c r="K78" s="103">
        <f t="shared" si="111"/>
        <v>0.33420518198659904</v>
      </c>
      <c r="L78" s="103">
        <f t="shared" si="111"/>
        <v>0.30405313593151634</v>
      </c>
      <c r="M78" s="103">
        <f t="shared" si="111"/>
        <v>0.3065743829958138</v>
      </c>
      <c r="N78" s="103">
        <f t="shared" si="111"/>
        <v>0.30764382881030844</v>
      </c>
      <c r="O78" s="103">
        <f t="shared" si="111"/>
        <v>0.32755539898860314</v>
      </c>
      <c r="P78" s="103">
        <f t="shared" si="111"/>
        <v>0.33016243734425266</v>
      </c>
      <c r="Q78" s="103">
        <f t="shared" si="111"/>
        <v>0.26491353785740346</v>
      </c>
      <c r="R78" s="103">
        <f t="shared" si="111"/>
        <v>0.25539501533509101</v>
      </c>
      <c r="S78" s="103">
        <f t="shared" si="111"/>
        <v>0.2129680272660584</v>
      </c>
      <c r="T78" s="103">
        <f t="shared" si="111"/>
        <v>0.19837992854839814</v>
      </c>
      <c r="U78" s="103">
        <f t="shared" si="111"/>
        <v>0.16657977080204822</v>
      </c>
      <c r="V78" s="103">
        <f t="shared" si="111"/>
        <v>0.15240921774529598</v>
      </c>
      <c r="W78" s="103">
        <f t="shared" si="111"/>
        <v>0.15102279251094422</v>
      </c>
      <c r="X78" s="103">
        <f t="shared" si="111"/>
        <v>0.13870780988462555</v>
      </c>
      <c r="Y78" s="103">
        <f t="shared" si="111"/>
        <v>0.14795250542413213</v>
      </c>
      <c r="Z78" s="103">
        <f t="shared" si="111"/>
        <v>0.11511596434110101</v>
      </c>
      <c r="AA78" s="103">
        <f t="shared" si="111"/>
        <v>0.12856322833264627</v>
      </c>
      <c r="AB78" s="103">
        <f t="shared" si="111"/>
        <v>0.10379853385036204</v>
      </c>
      <c r="AC78" s="103">
        <f t="shared" si="111"/>
        <v>0.10089059400206279</v>
      </c>
      <c r="AD78" s="103">
        <f t="shared" si="111"/>
        <v>8.6889193326903674E-2</v>
      </c>
      <c r="AE78" s="103">
        <f t="shared" si="111"/>
        <v>0.11437621454164006</v>
      </c>
      <c r="AF78" s="103">
        <f t="shared" si="111"/>
        <v>0.14698070378632416</v>
      </c>
      <c r="AG78" s="103">
        <f t="shared" si="111"/>
        <v>0.16719306340407911</v>
      </c>
      <c r="AH78" s="103">
        <f t="shared" si="111"/>
        <v>0.15490451413751058</v>
      </c>
      <c r="AI78" s="103">
        <f t="shared" si="111"/>
        <v>0.14762723311357176</v>
      </c>
      <c r="AJ78" s="103">
        <f t="shared" si="111"/>
        <v>0.17480686082677929</v>
      </c>
      <c r="AK78" s="103">
        <f t="shared" si="111"/>
        <v>0.16900102569667713</v>
      </c>
      <c r="AL78" s="103">
        <f t="shared" si="111"/>
        <v>0.16480355841761765</v>
      </c>
      <c r="AM78" s="103">
        <f t="shared" si="111"/>
        <v>0.1468643646007271</v>
      </c>
      <c r="AN78" s="103">
        <f t="shared" si="111"/>
        <v>0.12188981390682967</v>
      </c>
      <c r="AO78" s="103">
        <f t="shared" si="111"/>
        <v>0.11814502857347808</v>
      </c>
      <c r="AP78" s="103">
        <f t="shared" si="111"/>
        <v>0.13225729410734452</v>
      </c>
      <c r="AQ78" s="103">
        <f t="shared" si="111"/>
        <v>0.13961574658171494</v>
      </c>
      <c r="AR78" s="103">
        <f t="shared" si="111"/>
        <v>0.16316483128976453</v>
      </c>
      <c r="AS78" s="103">
        <f t="shared" si="111"/>
        <v>0.18837037179873689</v>
      </c>
      <c r="AT78" s="103">
        <f t="shared" si="111"/>
        <v>0.15845060887101955</v>
      </c>
      <c r="AU78" s="103">
        <f t="shared" si="111"/>
        <v>0.16479293811200654</v>
      </c>
      <c r="AV78" s="103">
        <f t="shared" si="111"/>
        <v>0.14889157155295271</v>
      </c>
      <c r="AW78" s="103">
        <f t="shared" si="111"/>
        <v>0.16291008742000745</v>
      </c>
      <c r="AX78" s="103">
        <f t="shared" si="111"/>
        <v>0.14432661666484489</v>
      </c>
      <c r="AY78" s="103">
        <f t="shared" si="111"/>
        <v>0.15800458972756889</v>
      </c>
      <c r="AZ78" s="103">
        <f t="shared" si="111"/>
        <v>0.15847375576018791</v>
      </c>
      <c r="BA78" s="103">
        <f t="shared" si="111"/>
        <v>0.15716921629699362</v>
      </c>
      <c r="BB78" s="103">
        <f t="shared" si="111"/>
        <v>0.16133008015127803</v>
      </c>
      <c r="BC78" s="103">
        <f t="shared" si="111"/>
        <v>0.15883309610401675</v>
      </c>
      <c r="BD78" s="103">
        <f t="shared" si="111"/>
        <v>0.16663517771691821</v>
      </c>
      <c r="BE78" s="103">
        <f t="shared" ref="BE78:BF78" si="112">BE17/BE$57</f>
        <v>0.16651880481495851</v>
      </c>
      <c r="BF78" s="103">
        <f t="shared" si="112"/>
        <v>0.16019495692848601</v>
      </c>
      <c r="BG78" s="103">
        <f t="shared" ref="BG78:BH78" si="113">BG17/BG$57</f>
        <v>0.15782983886521229</v>
      </c>
      <c r="BH78" s="103">
        <f t="shared" si="113"/>
        <v>0.17287688546044253</v>
      </c>
      <c r="BI78" s="103">
        <f t="shared" ref="BI78:BJ78" si="114">BI17/BI$57</f>
        <v>0.17254498350535641</v>
      </c>
      <c r="BJ78" s="103">
        <f t="shared" si="114"/>
        <v>0.16564974815469777</v>
      </c>
      <c r="BK78" s="103">
        <f t="shared" ref="BK78:BL78" si="115">BK17/BK$57</f>
        <v>0.16110859303616284</v>
      </c>
      <c r="BL78" s="103">
        <f t="shared" si="115"/>
        <v>0.15732164717319364</v>
      </c>
      <c r="BM78" s="103">
        <f t="shared" ref="BM78:BN78" si="116">BM17/BM$57</f>
        <v>0.160504045110265</v>
      </c>
      <c r="BN78" s="103">
        <f t="shared" si="116"/>
        <v>0.15208750941118096</v>
      </c>
      <c r="BO78" s="103">
        <f t="shared" ref="BO78:BP78" si="117">BO17/BO$57</f>
        <v>0.15014597305622979</v>
      </c>
      <c r="BP78" s="103">
        <f t="shared" si="117"/>
        <v>0.14238432255737754</v>
      </c>
      <c r="BQ78" s="103">
        <f t="shared" ref="BQ78:BR78" si="118">BQ17/BQ$57</f>
        <v>0.13584172657831534</v>
      </c>
      <c r="BR78" s="103">
        <f t="shared" si="118"/>
        <v>0.12660456016644003</v>
      </c>
      <c r="BS78" s="103">
        <f t="shared" ref="BS78:BT78" si="119">BS17/BS$57</f>
        <v>0.12929489858491031</v>
      </c>
      <c r="BT78" s="103">
        <f t="shared" si="119"/>
        <v>0.13160665955683959</v>
      </c>
      <c r="BU78" s="103">
        <f t="shared" ref="BU78" si="120">BU17/BU$57</f>
        <v>0.14670866378853642</v>
      </c>
      <c r="BV78" s="103">
        <f t="shared" ref="BV78:BY78" si="121">BV17/BV$57</f>
        <v>0.13826713051945305</v>
      </c>
      <c r="BW78" s="103">
        <f t="shared" si="121"/>
        <v>0.13966573768291154</v>
      </c>
      <c r="BX78" s="103">
        <f t="shared" si="121"/>
        <v>0.14500670421260595</v>
      </c>
      <c r="BY78" s="103">
        <f t="shared" si="121"/>
        <v>0.16141001676237143</v>
      </c>
      <c r="BZ78" s="103">
        <v>0.16888189730601583</v>
      </c>
    </row>
    <row r="79" spans="1:78" s="5" customFormat="1" x14ac:dyDescent="0.55000000000000004">
      <c r="A79" s="21"/>
      <c r="B79" s="21" t="s">
        <v>58</v>
      </c>
      <c r="C79" s="21"/>
      <c r="D79" s="93"/>
      <c r="E79" s="63">
        <f>E18*E$58/E$57</f>
        <v>0.20438650856571</v>
      </c>
      <c r="F79" s="63">
        <f t="shared" ref="F79:BD79" si="122">F18*F$58/F$57</f>
        <v>0.22104665568454307</v>
      </c>
      <c r="G79" s="63">
        <f t="shared" si="122"/>
        <v>0.22107283092873525</v>
      </c>
      <c r="H79" s="63">
        <f t="shared" si="122"/>
        <v>0.23480181060763897</v>
      </c>
      <c r="I79" s="63">
        <f t="shared" si="122"/>
        <v>0.21273985531023989</v>
      </c>
      <c r="J79" s="63">
        <f t="shared" si="122"/>
        <v>0.20876168592583125</v>
      </c>
      <c r="K79" s="63">
        <f t="shared" si="122"/>
        <v>0.22561950164132716</v>
      </c>
      <c r="L79" s="63">
        <f t="shared" si="122"/>
        <v>0.20556207890761857</v>
      </c>
      <c r="M79" s="63">
        <f t="shared" si="122"/>
        <v>0.20621687569840205</v>
      </c>
      <c r="N79" s="63">
        <f t="shared" si="122"/>
        <v>0.20600619392328895</v>
      </c>
      <c r="O79" s="63">
        <f t="shared" si="122"/>
        <v>0.20966565821786751</v>
      </c>
      <c r="P79" s="63">
        <f t="shared" si="122"/>
        <v>0.22761939939636416</v>
      </c>
      <c r="Q79" s="63">
        <f t="shared" si="122"/>
        <v>0.18167180520072149</v>
      </c>
      <c r="R79" s="63">
        <f t="shared" si="122"/>
        <v>0.1813429551749238</v>
      </c>
      <c r="S79" s="63">
        <f t="shared" si="122"/>
        <v>0.14827188418765078</v>
      </c>
      <c r="T79" s="63">
        <f t="shared" si="122"/>
        <v>0.14917206444782399</v>
      </c>
      <c r="U79" s="63">
        <f t="shared" si="122"/>
        <v>0.12672165216747361</v>
      </c>
      <c r="V79" s="63">
        <f t="shared" si="122"/>
        <v>0.11726519592322951</v>
      </c>
      <c r="W79" s="63">
        <f t="shared" si="122"/>
        <v>0.12691219860251154</v>
      </c>
      <c r="X79" s="63">
        <f t="shared" si="122"/>
        <v>0.11933384361179478</v>
      </c>
      <c r="Y79" s="63">
        <f t="shared" si="122"/>
        <v>0.12649997800603929</v>
      </c>
      <c r="Z79" s="63">
        <f t="shared" si="122"/>
        <v>9.7852567022663067E-2</v>
      </c>
      <c r="AA79" s="63">
        <f t="shared" si="122"/>
        <v>0.10623393544532922</v>
      </c>
      <c r="AB79" s="63">
        <f t="shared" si="122"/>
        <v>9.4385837559484445E-2</v>
      </c>
      <c r="AC79" s="63">
        <f t="shared" si="122"/>
        <v>9.2437703713195818E-2</v>
      </c>
      <c r="AD79" s="63">
        <f t="shared" si="122"/>
        <v>8.4750591911555873E-2</v>
      </c>
      <c r="AE79" s="63">
        <f t="shared" si="122"/>
        <v>0.11220183217544999</v>
      </c>
      <c r="AF79" s="63">
        <f t="shared" si="122"/>
        <v>0.14202726723870351</v>
      </c>
      <c r="AG79" s="63">
        <f t="shared" si="122"/>
        <v>0.1552583557690497</v>
      </c>
      <c r="AH79" s="63">
        <f t="shared" si="122"/>
        <v>0.14659633747563466</v>
      </c>
      <c r="AI79" s="63">
        <f t="shared" si="122"/>
        <v>0.13412604162178568</v>
      </c>
      <c r="AJ79" s="63">
        <f t="shared" si="122"/>
        <v>0.15654448034128202</v>
      </c>
      <c r="AK79" s="63">
        <f t="shared" si="122"/>
        <v>0.13289785191512499</v>
      </c>
      <c r="AL79" s="63">
        <f t="shared" si="122"/>
        <v>0.13577192561567125</v>
      </c>
      <c r="AM79" s="63">
        <f t="shared" si="122"/>
        <v>0.13306086789868449</v>
      </c>
      <c r="AN79" s="63">
        <f t="shared" si="122"/>
        <v>0.10700581085786777</v>
      </c>
      <c r="AO79" s="63">
        <f t="shared" si="122"/>
        <v>0.11703613687764318</v>
      </c>
      <c r="AP79" s="63">
        <f t="shared" si="122"/>
        <v>0.13111352875298685</v>
      </c>
      <c r="AQ79" s="63">
        <f t="shared" si="122"/>
        <v>0.13827039418984635</v>
      </c>
      <c r="AR79" s="63">
        <f t="shared" si="122"/>
        <v>0.16201385283492595</v>
      </c>
      <c r="AS79" s="63">
        <f t="shared" si="122"/>
        <v>0.17942171680893043</v>
      </c>
      <c r="AT79" s="63">
        <f t="shared" si="122"/>
        <v>0.15648081484571874</v>
      </c>
      <c r="AU79" s="63">
        <f t="shared" si="122"/>
        <v>0.16353870799983147</v>
      </c>
      <c r="AV79" s="63">
        <f t="shared" si="122"/>
        <v>0.14770435676840935</v>
      </c>
      <c r="AW79" s="63">
        <f t="shared" si="122"/>
        <v>0.15339623773144173</v>
      </c>
      <c r="AX79" s="63">
        <f t="shared" si="122"/>
        <v>0.14338674808364593</v>
      </c>
      <c r="AY79" s="63">
        <f t="shared" si="122"/>
        <v>0.15512074609784562</v>
      </c>
      <c r="AZ79" s="63">
        <f t="shared" si="122"/>
        <v>0.15693064090447145</v>
      </c>
      <c r="BA79" s="63">
        <f t="shared" si="122"/>
        <v>0.15610539016060093</v>
      </c>
      <c r="BB79" s="63">
        <f t="shared" si="122"/>
        <v>0.16025998533911331</v>
      </c>
      <c r="BC79" s="63">
        <f t="shared" si="122"/>
        <v>0.15778578933119022</v>
      </c>
      <c r="BD79" s="63">
        <f t="shared" si="122"/>
        <v>0.1655194890159874</v>
      </c>
      <c r="BE79" s="63">
        <f t="shared" ref="BE79:BF79" si="123">BE18*BE$58/BE$57</f>
        <v>0.16532133601880336</v>
      </c>
      <c r="BF79" s="63">
        <f t="shared" si="123"/>
        <v>0.1587921037298895</v>
      </c>
      <c r="BG79" s="63">
        <f t="shared" ref="BG79:BH79" si="124">BG18*BG$58/BG$57</f>
        <v>0.15670325811622005</v>
      </c>
      <c r="BH79" s="63">
        <f t="shared" si="124"/>
        <v>0.17155125194602028</v>
      </c>
      <c r="BI79" s="63">
        <f t="shared" ref="BI79:BJ79" si="125">BI18*BI$58/BI$57</f>
        <v>0.17131215226485999</v>
      </c>
      <c r="BJ79" s="63">
        <f t="shared" si="125"/>
        <v>0.16449620614394067</v>
      </c>
      <c r="BK79" s="63">
        <f t="shared" ref="BK79:BL79" si="126">BK18*BK$58/BK$57</f>
        <v>0.15987089685301303</v>
      </c>
      <c r="BL79" s="63">
        <f t="shared" si="126"/>
        <v>0.15584401576992343</v>
      </c>
      <c r="BM79" s="63">
        <f t="shared" ref="BM79:BN79" si="127">BM18*BM$58/BM$57</f>
        <v>0.15938081424404543</v>
      </c>
      <c r="BN79" s="63">
        <f t="shared" si="127"/>
        <v>0.15105379469277361</v>
      </c>
      <c r="BO79" s="63">
        <f t="shared" ref="BO79:BP79" si="128">BO18*BO$58/BO$57</f>
        <v>0.14851474843937457</v>
      </c>
      <c r="BP79" s="63">
        <f t="shared" si="128"/>
        <v>0.14140507249334316</v>
      </c>
      <c r="BQ79" s="63">
        <f t="shared" ref="BQ79:BR79" si="129">BQ18*BQ$58/BQ$57</f>
        <v>0.13341905313511165</v>
      </c>
      <c r="BR79" s="63">
        <f t="shared" si="129"/>
        <v>0.12576714627702754</v>
      </c>
      <c r="BS79" s="63">
        <f t="shared" ref="BS79:BT79" si="130">BS18*BS$58/BS$57</f>
        <v>0.12825348093684344</v>
      </c>
      <c r="BT79" s="63">
        <f t="shared" si="130"/>
        <v>0.13008426384482327</v>
      </c>
      <c r="BU79" s="63">
        <f t="shared" ref="BU79" si="131">BU18*BU$58/BU$57</f>
        <v>0.14498471566541457</v>
      </c>
      <c r="BV79" s="63">
        <f t="shared" ref="BV79:BY79" si="132">BV18*BV$58/BV$57</f>
        <v>0.13655925786727938</v>
      </c>
      <c r="BW79" s="63">
        <f t="shared" si="132"/>
        <v>0.13775225478953657</v>
      </c>
      <c r="BX79" s="63">
        <f t="shared" si="132"/>
        <v>0.14294446986162804</v>
      </c>
      <c r="BY79" s="63">
        <f t="shared" si="132"/>
        <v>0.15255929797119239</v>
      </c>
      <c r="BZ79" s="63">
        <v>0.16002502886773279</v>
      </c>
    </row>
    <row r="80" spans="1:78" s="5" customFormat="1" x14ac:dyDescent="0.55000000000000004">
      <c r="A80" s="21"/>
      <c r="B80" s="21" t="s">
        <v>59</v>
      </c>
      <c r="C80" s="21"/>
      <c r="D80" s="93"/>
      <c r="E80" s="63">
        <f t="shared" ref="E80:E83" si="133">E19/E$57</f>
        <v>0.20221181097418062</v>
      </c>
      <c r="F80" s="63">
        <f t="shared" ref="F80:BD80" si="134">F19/F$57</f>
        <v>0.17017584377822509</v>
      </c>
      <c r="G80" s="63">
        <f t="shared" si="134"/>
        <v>0.16407213293750694</v>
      </c>
      <c r="H80" s="63">
        <f t="shared" si="134"/>
        <v>0.13310103401414913</v>
      </c>
      <c r="I80" s="63">
        <f t="shared" si="134"/>
        <v>0.11481150127967174</v>
      </c>
      <c r="J80" s="63">
        <f t="shared" si="134"/>
        <v>0.10357969851850422</v>
      </c>
      <c r="K80" s="63">
        <f t="shared" si="134"/>
        <v>9.5964923094289001E-2</v>
      </c>
      <c r="L80" s="63">
        <f t="shared" si="134"/>
        <v>8.8746218776952754E-2</v>
      </c>
      <c r="M80" s="63">
        <f t="shared" si="134"/>
        <v>9.2973946039279859E-2</v>
      </c>
      <c r="N80" s="63">
        <f t="shared" si="134"/>
        <v>9.4527782824557968E-2</v>
      </c>
      <c r="O80" s="63">
        <f t="shared" si="134"/>
        <v>9.8498048856068915E-2</v>
      </c>
      <c r="P80" s="63">
        <f t="shared" si="134"/>
        <v>9.3680298365946171E-2</v>
      </c>
      <c r="Q80" s="63">
        <f t="shared" si="134"/>
        <v>6.6932378520403915E-2</v>
      </c>
      <c r="R80" s="63">
        <f t="shared" si="134"/>
        <v>6.3248522073261898E-2</v>
      </c>
      <c r="S80" s="63">
        <f t="shared" si="134"/>
        <v>4.4621880010942534E-2</v>
      </c>
      <c r="T80" s="63">
        <f t="shared" si="134"/>
        <v>3.1818497260890651E-2</v>
      </c>
      <c r="U80" s="63">
        <f t="shared" si="134"/>
        <v>2.1278507303534432E-2</v>
      </c>
      <c r="V80" s="63">
        <f t="shared" si="134"/>
        <v>1.5523079941436427E-2</v>
      </c>
      <c r="W80" s="63">
        <f t="shared" si="134"/>
        <v>1.1195696357879655E-2</v>
      </c>
      <c r="X80" s="63">
        <f t="shared" si="134"/>
        <v>8.9481124249785743E-3</v>
      </c>
      <c r="Y80" s="63">
        <f t="shared" si="134"/>
        <v>8.2561187180722629E-3</v>
      </c>
      <c r="Z80" s="63">
        <f t="shared" si="134"/>
        <v>8.1203346938588626E-3</v>
      </c>
      <c r="AA80" s="63">
        <f t="shared" si="134"/>
        <v>7.6373871613676968E-3</v>
      </c>
      <c r="AB80" s="63">
        <f t="shared" si="134"/>
        <v>4.2001423876386499E-3</v>
      </c>
      <c r="AC80" s="63">
        <f t="shared" si="134"/>
        <v>7.5819178423823194E-4</v>
      </c>
      <c r="AD80" s="63">
        <f t="shared" si="134"/>
        <v>7.501341151580881E-4</v>
      </c>
      <c r="AE80" s="63">
        <f t="shared" si="134"/>
        <v>6.8032859098218974E-4</v>
      </c>
      <c r="AF80" s="63">
        <f t="shared" si="134"/>
        <v>3.9248728187008637E-4</v>
      </c>
      <c r="AG80" s="63">
        <f t="shared" si="134"/>
        <v>0</v>
      </c>
      <c r="AH80" s="63">
        <f t="shared" si="134"/>
        <v>0</v>
      </c>
      <c r="AI80" s="63">
        <f t="shared" si="134"/>
        <v>0.13412604162178568</v>
      </c>
      <c r="AJ80" s="63">
        <f t="shared" si="134"/>
        <v>0.15167100960346122</v>
      </c>
      <c r="AK80" s="63">
        <f t="shared" si="134"/>
        <v>0</v>
      </c>
      <c r="AL80" s="63">
        <f t="shared" si="134"/>
        <v>0</v>
      </c>
      <c r="AM80" s="63">
        <f t="shared" si="134"/>
        <v>0</v>
      </c>
      <c r="AN80" s="63">
        <f t="shared" si="134"/>
        <v>0</v>
      </c>
      <c r="AO80" s="63">
        <f t="shared" si="134"/>
        <v>0</v>
      </c>
      <c r="AP80" s="63">
        <f t="shared" si="134"/>
        <v>0</v>
      </c>
      <c r="AQ80" s="63">
        <f t="shared" si="134"/>
        <v>0</v>
      </c>
      <c r="AR80" s="63">
        <f t="shared" si="134"/>
        <v>0</v>
      </c>
      <c r="AS80" s="63">
        <f t="shared" si="134"/>
        <v>0</v>
      </c>
      <c r="AT80" s="63">
        <f t="shared" si="134"/>
        <v>0</v>
      </c>
      <c r="AU80" s="63">
        <f t="shared" si="134"/>
        <v>0</v>
      </c>
      <c r="AV80" s="63">
        <f t="shared" si="134"/>
        <v>0</v>
      </c>
      <c r="AW80" s="63">
        <f t="shared" si="134"/>
        <v>0</v>
      </c>
      <c r="AX80" s="63">
        <f t="shared" si="134"/>
        <v>0</v>
      </c>
      <c r="AY80" s="63">
        <f t="shared" si="134"/>
        <v>0</v>
      </c>
      <c r="AZ80" s="63">
        <f t="shared" si="134"/>
        <v>0</v>
      </c>
      <c r="BA80" s="63">
        <f t="shared" si="134"/>
        <v>0</v>
      </c>
      <c r="BB80" s="63">
        <f t="shared" si="134"/>
        <v>0</v>
      </c>
      <c r="BC80" s="63">
        <f t="shared" si="134"/>
        <v>0</v>
      </c>
      <c r="BD80" s="63">
        <f t="shared" si="134"/>
        <v>0</v>
      </c>
      <c r="BE80" s="63">
        <f t="shared" ref="BE80:BF80" si="135">BE19/BE$57</f>
        <v>0</v>
      </c>
      <c r="BF80" s="63">
        <f t="shared" si="135"/>
        <v>0</v>
      </c>
      <c r="BG80" s="63">
        <f t="shared" ref="BG80:BH80" si="136">BG19/BG$57</f>
        <v>0</v>
      </c>
      <c r="BH80" s="63">
        <f t="shared" si="136"/>
        <v>0</v>
      </c>
      <c r="BI80" s="63">
        <f t="shared" ref="BI80:BJ80" si="137">BI19/BI$57</f>
        <v>0</v>
      </c>
      <c r="BJ80" s="63">
        <f t="shared" si="137"/>
        <v>0</v>
      </c>
      <c r="BK80" s="63">
        <f t="shared" ref="BK80:BL80" si="138">BK19/BK$57</f>
        <v>0</v>
      </c>
      <c r="BL80" s="63">
        <f t="shared" si="138"/>
        <v>0</v>
      </c>
      <c r="BM80" s="63">
        <f t="shared" ref="BM80:BN80" si="139">BM19/BM$57</f>
        <v>0</v>
      </c>
      <c r="BN80" s="63">
        <f t="shared" si="139"/>
        <v>0</v>
      </c>
      <c r="BO80" s="63">
        <f t="shared" ref="BO80:BP80" si="140">BO19/BO$57</f>
        <v>0</v>
      </c>
      <c r="BP80" s="63">
        <f t="shared" si="140"/>
        <v>0</v>
      </c>
      <c r="BQ80" s="63">
        <f t="shared" ref="BQ80:BR80" si="141">BQ19/BQ$57</f>
        <v>0</v>
      </c>
      <c r="BR80" s="63">
        <f t="shared" si="141"/>
        <v>0</v>
      </c>
      <c r="BS80" s="63">
        <f t="shared" ref="BS80:BT80" si="142">BS19/BS$57</f>
        <v>0</v>
      </c>
      <c r="BT80" s="63">
        <f t="shared" si="142"/>
        <v>0</v>
      </c>
      <c r="BU80" s="63">
        <f t="shared" ref="BU80" si="143">BU19/BU$57</f>
        <v>0</v>
      </c>
      <c r="BV80" s="63">
        <f t="shared" ref="BV80:BY80" si="144">BV19/BV$57</f>
        <v>0</v>
      </c>
      <c r="BW80" s="63">
        <f t="shared" si="144"/>
        <v>0</v>
      </c>
      <c r="BX80" s="63">
        <f t="shared" si="144"/>
        <v>0</v>
      </c>
      <c r="BY80" s="63">
        <f t="shared" si="144"/>
        <v>0</v>
      </c>
      <c r="BZ80" s="63">
        <v>0</v>
      </c>
    </row>
    <row r="81" spans="1:78" s="5" customFormat="1" x14ac:dyDescent="0.55000000000000004">
      <c r="A81" s="21"/>
      <c r="B81" s="21"/>
      <c r="C81" s="21" t="s">
        <v>60</v>
      </c>
      <c r="D81" s="93"/>
      <c r="E81" s="63">
        <f t="shared" si="133"/>
        <v>2.7184948239070344E-2</v>
      </c>
      <c r="F81" s="63">
        <f t="shared" ref="F81:BD81" si="145">F20/F$57</f>
        <v>2.4755377320287372E-2</v>
      </c>
      <c r="G81" s="63">
        <f t="shared" si="145"/>
        <v>2.3991904813037271E-2</v>
      </c>
      <c r="H81" s="63">
        <f t="shared" si="145"/>
        <v>2.0761367806929366E-2</v>
      </c>
      <c r="I81" s="63">
        <f t="shared" si="145"/>
        <v>1.7322754159246053E-2</v>
      </c>
      <c r="J81" s="63">
        <f t="shared" si="145"/>
        <v>1.556294692816668E-2</v>
      </c>
      <c r="K81" s="63">
        <f t="shared" si="145"/>
        <v>1.3814108620856467E-2</v>
      </c>
      <c r="L81" s="63">
        <f t="shared" si="145"/>
        <v>1.253488285882963E-2</v>
      </c>
      <c r="M81" s="63">
        <f t="shared" si="145"/>
        <v>1.1476993099748124E-2</v>
      </c>
      <c r="N81" s="63">
        <f t="shared" si="145"/>
        <v>9.8195751038614131E-3</v>
      </c>
      <c r="O81" s="63">
        <f t="shared" si="145"/>
        <v>8.3409906909216215E-3</v>
      </c>
      <c r="P81" s="63">
        <f t="shared" si="145"/>
        <v>6.9740593122394967E-3</v>
      </c>
      <c r="Q81" s="63">
        <f t="shared" si="145"/>
        <v>5.4488307993981857E-3</v>
      </c>
      <c r="R81" s="63">
        <f t="shared" si="145"/>
        <v>4.6575834699530572E-3</v>
      </c>
      <c r="S81" s="63">
        <f t="shared" si="145"/>
        <v>3.897013740569874E-3</v>
      </c>
      <c r="T81" s="63">
        <f t="shared" si="145"/>
        <v>3.2404176797548099E-3</v>
      </c>
      <c r="U81" s="63">
        <f t="shared" si="145"/>
        <v>2.6979372678886896E-3</v>
      </c>
      <c r="V81" s="63">
        <f t="shared" si="145"/>
        <v>2.5749487630349907E-3</v>
      </c>
      <c r="W81" s="63">
        <f t="shared" si="145"/>
        <v>2.0679778905949948E-3</v>
      </c>
      <c r="X81" s="63">
        <f t="shared" si="145"/>
        <v>2.0113247090650034E-3</v>
      </c>
      <c r="Y81" s="63">
        <f t="shared" si="145"/>
        <v>1.5507087744403424E-3</v>
      </c>
      <c r="Z81" s="63">
        <f t="shared" si="145"/>
        <v>1.5093744789428044E-3</v>
      </c>
      <c r="AA81" s="63">
        <f t="shared" si="145"/>
        <v>1.1212704171767304E-3</v>
      </c>
      <c r="AB81" s="63">
        <f t="shared" si="145"/>
        <v>1.1349923737861446E-3</v>
      </c>
      <c r="AC81" s="63">
        <f t="shared" si="145"/>
        <v>7.5819178423823194E-4</v>
      </c>
      <c r="AD81" s="63">
        <f t="shared" si="145"/>
        <v>7.501341151580881E-4</v>
      </c>
      <c r="AE81" s="63">
        <f t="shared" si="145"/>
        <v>6.8032859098218974E-4</v>
      </c>
      <c r="AF81" s="63">
        <f t="shared" si="145"/>
        <v>3.9248728187008637E-4</v>
      </c>
      <c r="AG81" s="63">
        <f t="shared" si="145"/>
        <v>0</v>
      </c>
      <c r="AH81" s="63">
        <f t="shared" si="145"/>
        <v>0</v>
      </c>
      <c r="AI81" s="63">
        <f t="shared" si="145"/>
        <v>0</v>
      </c>
      <c r="AJ81" s="63">
        <f t="shared" si="145"/>
        <v>0</v>
      </c>
      <c r="AK81" s="63">
        <f t="shared" si="145"/>
        <v>0</v>
      </c>
      <c r="AL81" s="63">
        <f t="shared" si="145"/>
        <v>0</v>
      </c>
      <c r="AM81" s="63">
        <f t="shared" si="145"/>
        <v>0</v>
      </c>
      <c r="AN81" s="63">
        <f t="shared" si="145"/>
        <v>0</v>
      </c>
      <c r="AO81" s="63">
        <f t="shared" si="145"/>
        <v>0</v>
      </c>
      <c r="AP81" s="63">
        <f t="shared" si="145"/>
        <v>0</v>
      </c>
      <c r="AQ81" s="63">
        <f t="shared" si="145"/>
        <v>0</v>
      </c>
      <c r="AR81" s="63">
        <f t="shared" si="145"/>
        <v>0</v>
      </c>
      <c r="AS81" s="63">
        <f t="shared" si="145"/>
        <v>0</v>
      </c>
      <c r="AT81" s="63">
        <f t="shared" si="145"/>
        <v>0</v>
      </c>
      <c r="AU81" s="63">
        <f t="shared" si="145"/>
        <v>0</v>
      </c>
      <c r="AV81" s="63">
        <f t="shared" si="145"/>
        <v>0</v>
      </c>
      <c r="AW81" s="63">
        <f t="shared" si="145"/>
        <v>0</v>
      </c>
      <c r="AX81" s="63">
        <f t="shared" si="145"/>
        <v>0</v>
      </c>
      <c r="AY81" s="63">
        <f t="shared" si="145"/>
        <v>0</v>
      </c>
      <c r="AZ81" s="63">
        <f t="shared" si="145"/>
        <v>0</v>
      </c>
      <c r="BA81" s="63">
        <f t="shared" si="145"/>
        <v>0</v>
      </c>
      <c r="BB81" s="63">
        <f t="shared" si="145"/>
        <v>0</v>
      </c>
      <c r="BC81" s="63">
        <f t="shared" si="145"/>
        <v>0</v>
      </c>
      <c r="BD81" s="63">
        <f t="shared" si="145"/>
        <v>0</v>
      </c>
      <c r="BE81" s="63">
        <f t="shared" ref="BE81:BF81" si="146">BE20/BE$57</f>
        <v>0</v>
      </c>
      <c r="BF81" s="63">
        <f t="shared" si="146"/>
        <v>0</v>
      </c>
      <c r="BG81" s="63">
        <f t="shared" ref="BG81:BH81" si="147">BG20/BG$57</f>
        <v>0</v>
      </c>
      <c r="BH81" s="63">
        <f t="shared" si="147"/>
        <v>0</v>
      </c>
      <c r="BI81" s="63">
        <f t="shared" ref="BI81:BJ81" si="148">BI20/BI$57</f>
        <v>0</v>
      </c>
      <c r="BJ81" s="63">
        <f t="shared" si="148"/>
        <v>0</v>
      </c>
      <c r="BK81" s="63">
        <f t="shared" ref="BK81:BL81" si="149">BK20/BK$57</f>
        <v>0</v>
      </c>
      <c r="BL81" s="63">
        <f t="shared" si="149"/>
        <v>0</v>
      </c>
      <c r="BM81" s="63">
        <f t="shared" ref="BM81:BN81" si="150">BM20/BM$57</f>
        <v>0</v>
      </c>
      <c r="BN81" s="63">
        <f t="shared" si="150"/>
        <v>0</v>
      </c>
      <c r="BO81" s="63">
        <f t="shared" ref="BO81:BP81" si="151">BO20/BO$57</f>
        <v>0</v>
      </c>
      <c r="BP81" s="63">
        <f t="shared" si="151"/>
        <v>0</v>
      </c>
      <c r="BQ81" s="63">
        <f t="shared" ref="BQ81:BR81" si="152">BQ20/BQ$57</f>
        <v>0</v>
      </c>
      <c r="BR81" s="63">
        <f t="shared" si="152"/>
        <v>0</v>
      </c>
      <c r="BS81" s="63">
        <f t="shared" ref="BS81:BT81" si="153">BS20/BS$57</f>
        <v>0</v>
      </c>
      <c r="BT81" s="63">
        <f t="shared" si="153"/>
        <v>0</v>
      </c>
      <c r="BU81" s="63">
        <f t="shared" ref="BU81" si="154">BU20/BU$57</f>
        <v>0</v>
      </c>
      <c r="BV81" s="63">
        <f t="shared" ref="BV81:BY81" si="155">BV20/BV$57</f>
        <v>0</v>
      </c>
      <c r="BW81" s="63">
        <f t="shared" si="155"/>
        <v>0</v>
      </c>
      <c r="BX81" s="63">
        <f t="shared" si="155"/>
        <v>0</v>
      </c>
      <c r="BY81" s="63">
        <f t="shared" si="155"/>
        <v>0</v>
      </c>
      <c r="BZ81" s="63">
        <v>0</v>
      </c>
    </row>
    <row r="82" spans="1:78" s="5" customFormat="1" x14ac:dyDescent="0.55000000000000004">
      <c r="A82" s="21"/>
      <c r="B82" s="21"/>
      <c r="C82" s="21" t="s">
        <v>61</v>
      </c>
      <c r="D82" s="93"/>
      <c r="E82" s="63">
        <f>E21*E$58/E$57</f>
        <v>0.17502686273511026</v>
      </c>
      <c r="F82" s="63">
        <f t="shared" ref="F82:BD82" si="156">F21*F$58/F$57</f>
        <v>0.14542046645793771</v>
      </c>
      <c r="G82" s="63">
        <f t="shared" si="156"/>
        <v>0.14008022812446966</v>
      </c>
      <c r="H82" s="63">
        <f t="shared" si="156"/>
        <v>0.11233966620721979</v>
      </c>
      <c r="I82" s="63">
        <f t="shared" si="156"/>
        <v>9.7488747120425698E-2</v>
      </c>
      <c r="J82" s="63">
        <f t="shared" si="156"/>
        <v>8.8016751590337533E-2</v>
      </c>
      <c r="K82" s="63">
        <f t="shared" si="156"/>
        <v>8.2150814473432532E-2</v>
      </c>
      <c r="L82" s="63">
        <f t="shared" si="156"/>
        <v>7.6211335918123124E-2</v>
      </c>
      <c r="M82" s="63">
        <f t="shared" si="156"/>
        <v>8.1496952939531742E-2</v>
      </c>
      <c r="N82" s="63">
        <f t="shared" si="156"/>
        <v>8.4708207720696552E-2</v>
      </c>
      <c r="O82" s="63">
        <f t="shared" si="156"/>
        <v>9.0157058165147297E-2</v>
      </c>
      <c r="P82" s="63">
        <f t="shared" si="156"/>
        <v>8.6706239053706682E-2</v>
      </c>
      <c r="Q82" s="63">
        <f t="shared" si="156"/>
        <v>6.1483547721005734E-2</v>
      </c>
      <c r="R82" s="63">
        <f t="shared" si="156"/>
        <v>5.8590938603308836E-2</v>
      </c>
      <c r="S82" s="63">
        <f t="shared" si="156"/>
        <v>4.072486627037266E-2</v>
      </c>
      <c r="T82" s="63">
        <f t="shared" si="156"/>
        <v>2.857807958113584E-2</v>
      </c>
      <c r="U82" s="63">
        <f t="shared" si="156"/>
        <v>1.8580570035645741E-2</v>
      </c>
      <c r="V82" s="63">
        <f t="shared" si="156"/>
        <v>1.2948131178401438E-2</v>
      </c>
      <c r="W82" s="63">
        <f t="shared" si="156"/>
        <v>9.1277184672846606E-3</v>
      </c>
      <c r="X82" s="63">
        <f t="shared" si="156"/>
        <v>6.9367877159135704E-3</v>
      </c>
      <c r="Y82" s="63">
        <f t="shared" si="156"/>
        <v>6.7054099436319198E-3</v>
      </c>
      <c r="Z82" s="63">
        <f t="shared" si="156"/>
        <v>6.610960214916058E-3</v>
      </c>
      <c r="AA82" s="63">
        <f t="shared" si="156"/>
        <v>6.3722323041529331E-3</v>
      </c>
      <c r="AB82" s="63">
        <f t="shared" si="156"/>
        <v>3.0651500138525051E-3</v>
      </c>
      <c r="AC82" s="63">
        <f t="shared" si="156"/>
        <v>0</v>
      </c>
      <c r="AD82" s="63">
        <f t="shared" si="156"/>
        <v>0</v>
      </c>
      <c r="AE82" s="63">
        <f t="shared" si="156"/>
        <v>0</v>
      </c>
      <c r="AF82" s="63">
        <f t="shared" si="156"/>
        <v>0</v>
      </c>
      <c r="AG82" s="63">
        <f t="shared" si="156"/>
        <v>0</v>
      </c>
      <c r="AH82" s="63">
        <f t="shared" si="156"/>
        <v>0</v>
      </c>
      <c r="AI82" s="63">
        <f t="shared" si="156"/>
        <v>0</v>
      </c>
      <c r="AJ82" s="63">
        <f t="shared" si="156"/>
        <v>0</v>
      </c>
      <c r="AK82" s="63">
        <f t="shared" si="156"/>
        <v>0</v>
      </c>
      <c r="AL82" s="63">
        <f t="shared" si="156"/>
        <v>0</v>
      </c>
      <c r="AM82" s="63">
        <f t="shared" si="156"/>
        <v>0</v>
      </c>
      <c r="AN82" s="63">
        <f t="shared" si="156"/>
        <v>0</v>
      </c>
      <c r="AO82" s="63">
        <f t="shared" si="156"/>
        <v>0</v>
      </c>
      <c r="AP82" s="63">
        <f t="shared" si="156"/>
        <v>0</v>
      </c>
      <c r="AQ82" s="63">
        <f t="shared" si="156"/>
        <v>0</v>
      </c>
      <c r="AR82" s="63">
        <f t="shared" si="156"/>
        <v>0</v>
      </c>
      <c r="AS82" s="63">
        <f t="shared" si="156"/>
        <v>0</v>
      </c>
      <c r="AT82" s="63">
        <f t="shared" si="156"/>
        <v>0</v>
      </c>
      <c r="AU82" s="63">
        <f t="shared" si="156"/>
        <v>0</v>
      </c>
      <c r="AV82" s="63">
        <f t="shared" si="156"/>
        <v>0</v>
      </c>
      <c r="AW82" s="63">
        <f t="shared" si="156"/>
        <v>0</v>
      </c>
      <c r="AX82" s="63">
        <f t="shared" si="156"/>
        <v>0</v>
      </c>
      <c r="AY82" s="63">
        <f t="shared" si="156"/>
        <v>0</v>
      </c>
      <c r="AZ82" s="63">
        <f t="shared" si="156"/>
        <v>0</v>
      </c>
      <c r="BA82" s="63">
        <f t="shared" si="156"/>
        <v>0</v>
      </c>
      <c r="BB82" s="63">
        <f t="shared" si="156"/>
        <v>0</v>
      </c>
      <c r="BC82" s="63">
        <f t="shared" si="156"/>
        <v>0</v>
      </c>
      <c r="BD82" s="63">
        <f t="shared" si="156"/>
        <v>0</v>
      </c>
      <c r="BE82" s="63">
        <f t="shared" ref="BE82:BF82" si="157">BE21*BE$58/BE$57</f>
        <v>0</v>
      </c>
      <c r="BF82" s="63">
        <f t="shared" si="157"/>
        <v>0</v>
      </c>
      <c r="BG82" s="63">
        <f t="shared" ref="BG82:BH82" si="158">BG21*BG$58/BG$57</f>
        <v>0</v>
      </c>
      <c r="BH82" s="63">
        <f t="shared" si="158"/>
        <v>0</v>
      </c>
      <c r="BI82" s="63">
        <f t="shared" ref="BI82:BJ82" si="159">BI21*BI$58/BI$57</f>
        <v>0</v>
      </c>
      <c r="BJ82" s="63">
        <f t="shared" si="159"/>
        <v>0</v>
      </c>
      <c r="BK82" s="63">
        <f t="shared" ref="BK82:BL82" si="160">BK21*BK$58/BK$57</f>
        <v>0</v>
      </c>
      <c r="BL82" s="63">
        <f t="shared" si="160"/>
        <v>0</v>
      </c>
      <c r="BM82" s="63">
        <f t="shared" ref="BM82:BN82" si="161">BM21*BM$58/BM$57</f>
        <v>0</v>
      </c>
      <c r="BN82" s="63">
        <f t="shared" si="161"/>
        <v>0</v>
      </c>
      <c r="BO82" s="63">
        <f t="shared" ref="BO82:BP82" si="162">BO21*BO$58/BO$57</f>
        <v>0</v>
      </c>
      <c r="BP82" s="63">
        <f t="shared" si="162"/>
        <v>0</v>
      </c>
      <c r="BQ82" s="63">
        <f t="shared" ref="BQ82:BR82" si="163">BQ21*BQ$58/BQ$57</f>
        <v>0</v>
      </c>
      <c r="BR82" s="63">
        <f t="shared" si="163"/>
        <v>0</v>
      </c>
      <c r="BS82" s="63">
        <f t="shared" ref="BS82:BT82" si="164">BS21*BS$58/BS$57</f>
        <v>0</v>
      </c>
      <c r="BT82" s="63">
        <f t="shared" si="164"/>
        <v>0</v>
      </c>
      <c r="BU82" s="63">
        <f t="shared" ref="BU82" si="165">BU21*BU$58/BU$57</f>
        <v>0</v>
      </c>
      <c r="BV82" s="63">
        <f t="shared" ref="BV82:BY82" si="166">BV21*BV$58/BV$57</f>
        <v>0</v>
      </c>
      <c r="BW82" s="63">
        <f t="shared" si="166"/>
        <v>0</v>
      </c>
      <c r="BX82" s="63">
        <f t="shared" si="166"/>
        <v>0</v>
      </c>
      <c r="BY82" s="63">
        <f t="shared" si="166"/>
        <v>0</v>
      </c>
      <c r="BZ82" s="63">
        <v>0</v>
      </c>
    </row>
    <row r="83" spans="1:78" s="5" customFormat="1" x14ac:dyDescent="0.55000000000000004">
      <c r="A83" s="21"/>
      <c r="B83" s="21" t="s">
        <v>63</v>
      </c>
      <c r="C83" s="21"/>
      <c r="D83" s="93"/>
      <c r="E83" s="63">
        <f t="shared" si="133"/>
        <v>8.0169587021097583E-2</v>
      </c>
      <c r="F83" s="63">
        <f t="shared" ref="F83:BD83" si="167">F22/F$57</f>
        <v>5.3550319557120016E-2</v>
      </c>
      <c r="G83" s="63">
        <f t="shared" si="167"/>
        <v>3.6698998796622959E-2</v>
      </c>
      <c r="H83" s="63">
        <f t="shared" si="167"/>
        <v>3.3351641279527534E-2</v>
      </c>
      <c r="I83" s="63">
        <f t="shared" si="167"/>
        <v>1.8420920374451501E-2</v>
      </c>
      <c r="J83" s="63">
        <f t="shared" si="167"/>
        <v>1.4154599987571376E-2</v>
      </c>
      <c r="K83" s="63">
        <f t="shared" si="167"/>
        <v>1.2620757250982859E-2</v>
      </c>
      <c r="L83" s="63">
        <f t="shared" si="167"/>
        <v>9.7448382469450343E-3</v>
      </c>
      <c r="M83" s="63">
        <f t="shared" si="167"/>
        <v>7.3835612581318912E-3</v>
      </c>
      <c r="N83" s="63">
        <f t="shared" si="167"/>
        <v>7.1098520624615401E-3</v>
      </c>
      <c r="O83" s="63">
        <f t="shared" si="167"/>
        <v>1.9391691914666758E-2</v>
      </c>
      <c r="P83" s="63">
        <f t="shared" si="167"/>
        <v>8.862739581942258E-3</v>
      </c>
      <c r="Q83" s="63">
        <f t="shared" si="167"/>
        <v>1.6309354136278074E-2</v>
      </c>
      <c r="R83" s="63">
        <f t="shared" si="167"/>
        <v>1.0803538086905352E-2</v>
      </c>
      <c r="S83" s="63">
        <f t="shared" si="167"/>
        <v>2.0074263067465098E-2</v>
      </c>
      <c r="T83" s="63">
        <f t="shared" si="167"/>
        <v>1.7389366839683503E-2</v>
      </c>
      <c r="U83" s="63">
        <f t="shared" si="167"/>
        <v>1.8579611331040202E-2</v>
      </c>
      <c r="V83" s="63">
        <f t="shared" si="167"/>
        <v>1.962094188063004E-2</v>
      </c>
      <c r="W83" s="63">
        <f t="shared" si="167"/>
        <v>1.2914897550553027E-2</v>
      </c>
      <c r="X83" s="63">
        <f t="shared" si="167"/>
        <v>1.0425853847852199E-2</v>
      </c>
      <c r="Y83" s="63">
        <f t="shared" si="167"/>
        <v>1.3196408700020553E-2</v>
      </c>
      <c r="Z83" s="63">
        <f t="shared" si="167"/>
        <v>9.1430626245790712E-3</v>
      </c>
      <c r="AA83" s="63">
        <f t="shared" si="167"/>
        <v>1.2293152889423628E-2</v>
      </c>
      <c r="AB83" s="63">
        <f t="shared" si="167"/>
        <v>5.212553903238948E-3</v>
      </c>
      <c r="AC83" s="63">
        <f t="shared" si="167"/>
        <v>7.6946985046287553E-3</v>
      </c>
      <c r="AD83" s="63">
        <f t="shared" si="167"/>
        <v>1.3884673001897088E-3</v>
      </c>
      <c r="AE83" s="63">
        <f t="shared" si="167"/>
        <v>1.4940537752078898E-3</v>
      </c>
      <c r="AF83" s="63">
        <f t="shared" si="167"/>
        <v>4.558600693570578E-3</v>
      </c>
      <c r="AG83" s="63">
        <f t="shared" si="167"/>
        <v>1.1934707635029396E-2</v>
      </c>
      <c r="AH83" s="63">
        <f t="shared" si="167"/>
        <v>8.3081766618759278E-3</v>
      </c>
      <c r="AI83" s="63">
        <f t="shared" si="167"/>
        <v>1.3501191491786057E-2</v>
      </c>
      <c r="AJ83" s="63">
        <f t="shared" si="167"/>
        <v>2.3135851223318075E-2</v>
      </c>
      <c r="AK83" s="63">
        <f t="shared" si="167"/>
        <v>3.6103173781552152E-2</v>
      </c>
      <c r="AL83" s="63">
        <f t="shared" si="167"/>
        <v>2.9031632801946417E-2</v>
      </c>
      <c r="AM83" s="63">
        <f t="shared" si="167"/>
        <v>1.3803496702042615E-2</v>
      </c>
      <c r="AN83" s="63">
        <f t="shared" si="167"/>
        <v>2.1243710883736542E-3</v>
      </c>
      <c r="AO83" s="63">
        <f t="shared" si="167"/>
        <v>1.1088916958349035E-3</v>
      </c>
      <c r="AP83" s="63">
        <f t="shared" si="167"/>
        <v>1.143765354357672E-3</v>
      </c>
      <c r="AQ83" s="63">
        <f t="shared" si="167"/>
        <v>1.3453523918685482E-3</v>
      </c>
      <c r="AR83" s="63">
        <f t="shared" si="167"/>
        <v>1.1516151103723887E-3</v>
      </c>
      <c r="AS83" s="63">
        <f t="shared" si="167"/>
        <v>8.9486549898064958E-3</v>
      </c>
      <c r="AT83" s="63">
        <f t="shared" si="167"/>
        <v>1.9697940253008061E-3</v>
      </c>
      <c r="AU83" s="63">
        <f t="shared" si="167"/>
        <v>1.2542301121750716E-3</v>
      </c>
      <c r="AV83" s="63">
        <f t="shared" si="167"/>
        <v>1.1872147845433873E-3</v>
      </c>
      <c r="AW83" s="63">
        <f t="shared" si="167"/>
        <v>9.5138496885657266E-3</v>
      </c>
      <c r="AX83" s="63">
        <f t="shared" si="167"/>
        <v>9.3986858119894266E-4</v>
      </c>
      <c r="AY83" s="63">
        <f t="shared" si="167"/>
        <v>2.8838436297232805E-3</v>
      </c>
      <c r="AZ83" s="63">
        <f t="shared" si="167"/>
        <v>1.5431148557164811E-3</v>
      </c>
      <c r="BA83" s="63">
        <f t="shared" si="167"/>
        <v>1.0638261363926959E-3</v>
      </c>
      <c r="BB83" s="63">
        <f t="shared" si="167"/>
        <v>1.0700948121647321E-3</v>
      </c>
      <c r="BC83" s="63">
        <f t="shared" si="167"/>
        <v>1.0473067728265254E-3</v>
      </c>
      <c r="BD83" s="63">
        <f t="shared" si="167"/>
        <v>1.1156887009308185E-3</v>
      </c>
      <c r="BE83" s="63">
        <f t="shared" ref="BE83:BF83" si="168">BE22/BE$57</f>
        <v>1.1974687961551162E-3</v>
      </c>
      <c r="BF83" s="63">
        <f t="shared" si="168"/>
        <v>1.4028531985965397E-3</v>
      </c>
      <c r="BG83" s="63">
        <f t="shared" ref="BG83:BH83" si="169">BG22/BG$57</f>
        <v>1.126580748992227E-3</v>
      </c>
      <c r="BH83" s="63">
        <f t="shared" si="169"/>
        <v>1.3256335144222506E-3</v>
      </c>
      <c r="BI83" s="63">
        <f t="shared" ref="BI83:BJ83" si="170">BI22/BI$57</f>
        <v>1.2328312404963702E-3</v>
      </c>
      <c r="BJ83" s="63">
        <f t="shared" si="170"/>
        <v>1.1535420107571038E-3</v>
      </c>
      <c r="BK83" s="63">
        <f t="shared" ref="BK83:BL83" si="171">BK22/BK$57</f>
        <v>1.2376961831498173E-3</v>
      </c>
      <c r="BL83" s="63">
        <f t="shared" si="171"/>
        <v>1.4776314032701903E-3</v>
      </c>
      <c r="BM83" s="63">
        <f t="shared" ref="BM83:BN83" si="172">BM22/BM$57</f>
        <v>1.1232308662195557E-3</v>
      </c>
      <c r="BN83" s="63">
        <f t="shared" si="172"/>
        <v>1.0337147184073514E-3</v>
      </c>
      <c r="BO83" s="63">
        <f t="shared" ref="BO83:BP83" si="173">BO22/BO$57</f>
        <v>1.6312246168552044E-3</v>
      </c>
      <c r="BP83" s="63">
        <f t="shared" si="173"/>
        <v>9.7925006403439484E-4</v>
      </c>
      <c r="BQ83" s="63">
        <f t="shared" ref="BQ83:BR83" si="174">BQ22/BQ$57</f>
        <v>2.4226734432037066E-3</v>
      </c>
      <c r="BR83" s="63">
        <f t="shared" si="174"/>
        <v>8.3741388941251365E-4</v>
      </c>
      <c r="BS83" s="63">
        <f t="shared" ref="BS83:BT83" si="175">BS22/BS$57</f>
        <v>1.0414176480668504E-3</v>
      </c>
      <c r="BT83" s="63">
        <f t="shared" si="175"/>
        <v>1.522395712016325E-3</v>
      </c>
      <c r="BU83" s="63">
        <f t="shared" ref="BU83" si="176">BU22/BU$57</f>
        <v>1.7239481231218605E-3</v>
      </c>
      <c r="BV83" s="63">
        <f t="shared" ref="BV83:BY83" si="177">BV22/BV$57</f>
        <v>1.7078726521736888E-3</v>
      </c>
      <c r="BW83" s="63">
        <f t="shared" si="177"/>
        <v>1.9134828933750003E-3</v>
      </c>
      <c r="BX83" s="63">
        <f t="shared" si="177"/>
        <v>2.0622343509779368E-3</v>
      </c>
      <c r="BY83" s="63">
        <f t="shared" si="177"/>
        <v>8.8507187911790672E-3</v>
      </c>
      <c r="BZ83" s="63">
        <v>8.8568684382830821E-3</v>
      </c>
    </row>
    <row r="84" spans="1:78" s="5" customFormat="1" x14ac:dyDescent="0.55000000000000004">
      <c r="A84" s="21"/>
      <c r="B84" s="21"/>
      <c r="C84" s="21"/>
      <c r="D84" s="9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</row>
    <row r="85" spans="1:78" s="19" customFormat="1" x14ac:dyDescent="0.55000000000000004">
      <c r="A85" s="360" t="s">
        <v>64</v>
      </c>
      <c r="B85" s="362"/>
      <c r="C85" s="362"/>
      <c r="D85" s="41"/>
      <c r="E85" s="103">
        <f>E24/E$57</f>
        <v>2.1797041250339159E-2</v>
      </c>
      <c r="F85" s="103">
        <f t="shared" ref="F85:BD85" si="178">F24/F$57</f>
        <v>4.005235388714086E-2</v>
      </c>
      <c r="G85" s="103">
        <f t="shared" si="178"/>
        <v>3.4334306637702358E-2</v>
      </c>
      <c r="H85" s="103">
        <f t="shared" si="178"/>
        <v>4.378494178819417E-2</v>
      </c>
      <c r="I85" s="103">
        <f t="shared" si="178"/>
        <v>4.1265474974701788E-2</v>
      </c>
      <c r="J85" s="103">
        <f t="shared" si="178"/>
        <v>4.7956742371012252E-2</v>
      </c>
      <c r="K85" s="103">
        <f t="shared" si="178"/>
        <v>5.8451166532477131E-2</v>
      </c>
      <c r="L85" s="103">
        <f t="shared" si="178"/>
        <v>5.0666397238750376E-2</v>
      </c>
      <c r="M85" s="103">
        <f t="shared" si="178"/>
        <v>3.7917615021839865E-2</v>
      </c>
      <c r="N85" s="103">
        <f t="shared" si="178"/>
        <v>3.5048982030199856E-2</v>
      </c>
      <c r="O85" s="103">
        <f t="shared" si="178"/>
        <v>5.3147785292639227E-3</v>
      </c>
      <c r="P85" s="103">
        <f t="shared" si="178"/>
        <v>-2.3505646057690482E-2</v>
      </c>
      <c r="Q85" s="103">
        <f t="shared" si="178"/>
        <v>4.730608829638893E-3</v>
      </c>
      <c r="R85" s="103">
        <f t="shared" si="178"/>
        <v>-2.0690578087367772E-3</v>
      </c>
      <c r="S85" s="103">
        <f t="shared" si="178"/>
        <v>1.2820047923072999E-2</v>
      </c>
      <c r="T85" s="103">
        <f t="shared" si="178"/>
        <v>1.3608439063772619E-2</v>
      </c>
      <c r="U85" s="103">
        <f t="shared" si="178"/>
        <v>2.4812153368776114E-2</v>
      </c>
      <c r="V85" s="103">
        <f t="shared" si="178"/>
        <v>2.0629795378818077E-2</v>
      </c>
      <c r="W85" s="103">
        <f t="shared" si="178"/>
        <v>1.5228238070873017E-2</v>
      </c>
      <c r="X85" s="103">
        <f t="shared" si="178"/>
        <v>1.5354274658045558E-2</v>
      </c>
      <c r="Y85" s="103">
        <f t="shared" si="178"/>
        <v>8.3260465526854809E-3</v>
      </c>
      <c r="Z85" s="103">
        <f t="shared" si="178"/>
        <v>7.2886993660954986E-3</v>
      </c>
      <c r="AA85" s="103">
        <f t="shared" si="178"/>
        <v>2.6831858614267288E-3</v>
      </c>
      <c r="AB85" s="103">
        <f t="shared" si="178"/>
        <v>5.4665090365684024E-3</v>
      </c>
      <c r="AC85" s="103">
        <f t="shared" si="178"/>
        <v>1.9952096590103202E-3</v>
      </c>
      <c r="AD85" s="103">
        <f t="shared" si="178"/>
        <v>1.0625588260819618E-2</v>
      </c>
      <c r="AE85" s="103">
        <f t="shared" si="178"/>
        <v>-8.9529221970390538E-3</v>
      </c>
      <c r="AF85" s="103">
        <f t="shared" si="178"/>
        <v>-8.0482356740317219E-3</v>
      </c>
      <c r="AG85" s="103">
        <f t="shared" si="178"/>
        <v>-3.3209858767054797E-2</v>
      </c>
      <c r="AH85" s="103">
        <f t="shared" si="178"/>
        <v>-1.8300215202689495E-2</v>
      </c>
      <c r="AI85" s="103">
        <f t="shared" si="178"/>
        <v>-1.6309520464615281E-2</v>
      </c>
      <c r="AJ85" s="103">
        <f t="shared" si="178"/>
        <v>-2.5558626110406213E-2</v>
      </c>
      <c r="AK85" s="103">
        <f t="shared" si="178"/>
        <v>-1.4741227956735294E-2</v>
      </c>
      <c r="AL85" s="103">
        <f t="shared" si="178"/>
        <v>-1.4159330654912157E-2</v>
      </c>
      <c r="AM85" s="103">
        <f t="shared" si="178"/>
        <v>-1.6306620519346449E-2</v>
      </c>
      <c r="AN85" s="103">
        <f t="shared" si="178"/>
        <v>-9.2198620425476604E-3</v>
      </c>
      <c r="AO85" s="103">
        <f t="shared" si="178"/>
        <v>-7.2774488448251063E-3</v>
      </c>
      <c r="AP85" s="103">
        <f t="shared" si="178"/>
        <v>-7.1622189819535867E-3</v>
      </c>
      <c r="AQ85" s="103">
        <f t="shared" si="178"/>
        <v>-1.0558763336737692E-2</v>
      </c>
      <c r="AR85" s="103">
        <f t="shared" si="178"/>
        <v>-2.1416950863272735E-2</v>
      </c>
      <c r="AS85" s="103">
        <f t="shared" si="178"/>
        <v>-1.9492163345144389E-2</v>
      </c>
      <c r="AT85" s="103">
        <f t="shared" si="178"/>
        <v>-1.1657959389222563E-2</v>
      </c>
      <c r="AU85" s="103">
        <f t="shared" si="178"/>
        <v>-1.4706904535448323E-2</v>
      </c>
      <c r="AV85" s="103">
        <f t="shared" si="178"/>
        <v>-2.6938380342799678E-3</v>
      </c>
      <c r="AW85" s="103">
        <f t="shared" si="178"/>
        <v>-1.0930684171706655E-2</v>
      </c>
      <c r="AX85" s="103">
        <f t="shared" si="178"/>
        <v>-6.4112989509756855E-3</v>
      </c>
      <c r="AY85" s="103">
        <f t="shared" si="178"/>
        <v>-1.6457443847372227E-2</v>
      </c>
      <c r="AZ85" s="103">
        <f t="shared" si="178"/>
        <v>-1.2159261990532029E-2</v>
      </c>
      <c r="BA85" s="103">
        <f t="shared" si="178"/>
        <v>-2.2316546401336585E-2</v>
      </c>
      <c r="BB85" s="103">
        <f t="shared" si="178"/>
        <v>-2.4110943903240166E-2</v>
      </c>
      <c r="BC85" s="103">
        <f t="shared" si="178"/>
        <v>-2.3370067401433436E-2</v>
      </c>
      <c r="BD85" s="103">
        <f t="shared" si="178"/>
        <v>-3.3659192053400025E-2</v>
      </c>
      <c r="BE85" s="103">
        <f t="shared" ref="BE85:BF85" si="179">BE24/BE$57</f>
        <v>-3.0625081389331624E-2</v>
      </c>
      <c r="BF85" s="103">
        <f t="shared" si="179"/>
        <v>-3.0399373132966642E-2</v>
      </c>
      <c r="BG85" s="103">
        <f t="shared" ref="BG85:BH85" si="180">BG24/BG$57</f>
        <v>-3.1283805501244578E-2</v>
      </c>
      <c r="BH85" s="103">
        <f t="shared" si="180"/>
        <v>-4.3747810576567153E-2</v>
      </c>
      <c r="BI85" s="103">
        <f t="shared" ref="BI85:BJ85" si="181">BI24/BI$57</f>
        <v>-4.5084574774828273E-2</v>
      </c>
      <c r="BJ85" s="103">
        <f t="shared" si="181"/>
        <v>-4.0859489638785502E-2</v>
      </c>
      <c r="BK85" s="103">
        <f t="shared" ref="BK85" si="182">BK24/BK$57</f>
        <v>-3.5753829564037727E-2</v>
      </c>
      <c r="BL85" s="103">
        <f>BL24/BL$57</f>
        <v>-3.5102361749548686E-2</v>
      </c>
      <c r="BM85" s="103">
        <f t="shared" ref="BM85:BN85" si="183">BM24/BM$57</f>
        <v>-3.6448603702678085E-2</v>
      </c>
      <c r="BN85" s="103">
        <f t="shared" si="183"/>
        <v>-3.4317926242046097E-2</v>
      </c>
      <c r="BO85" s="103">
        <f t="shared" ref="BO85:BP85" si="184">BO24/BO$57</f>
        <v>-3.3804386739816381E-2</v>
      </c>
      <c r="BP85" s="103">
        <f t="shared" si="184"/>
        <v>-3.4983995746582688E-2</v>
      </c>
      <c r="BQ85" s="103">
        <f t="shared" ref="BQ85:BR85" si="185">BQ24/BQ$57</f>
        <v>-3.0402146923303584E-2</v>
      </c>
      <c r="BR85" s="103">
        <f t="shared" si="185"/>
        <v>-2.3787390315691589E-2</v>
      </c>
      <c r="BS85" s="103">
        <f t="shared" ref="BS85:BT85" si="186">BS24/BS$57</f>
        <v>-3.0254084029907962E-2</v>
      </c>
      <c r="BT85" s="103">
        <f t="shared" si="186"/>
        <v>-3.569160684019769E-2</v>
      </c>
      <c r="BU85" s="103">
        <f t="shared" ref="BU85" si="187">BU24/BU$57</f>
        <v>-4.1208531627068577E-2</v>
      </c>
      <c r="BV85" s="103">
        <f t="shared" ref="BV85:BY85" si="188">BV24/BV$57</f>
        <v>-4.1570075741013748E-2</v>
      </c>
      <c r="BW85" s="103">
        <f t="shared" si="188"/>
        <v>-4.6532357738327257E-2</v>
      </c>
      <c r="BX85" s="103">
        <f t="shared" si="188"/>
        <v>-5.4440649773740732E-2</v>
      </c>
      <c r="BY85" s="103">
        <f t="shared" si="188"/>
        <v>-5.6244246083729812E-2</v>
      </c>
      <c r="BZ85" s="103">
        <v>-6.0734224107829402E-2</v>
      </c>
    </row>
    <row r="86" spans="1:78" s="19" customFormat="1" x14ac:dyDescent="0.55000000000000004">
      <c r="A86" s="1"/>
      <c r="B86" s="1"/>
      <c r="C86" s="55"/>
      <c r="D86" s="41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</row>
    <row r="87" spans="1:78" s="19" customFormat="1" x14ac:dyDescent="0.55000000000000004">
      <c r="A87" s="1" t="s">
        <v>65</v>
      </c>
      <c r="B87" s="1"/>
      <c r="C87" s="55"/>
      <c r="D87" s="41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</row>
    <row r="88" spans="1:78" s="5" customFormat="1" x14ac:dyDescent="0.55000000000000004">
      <c r="A88" s="21"/>
      <c r="B88" s="21" t="s">
        <v>66</v>
      </c>
      <c r="C88" s="21"/>
      <c r="D88" s="93"/>
      <c r="E88" s="63">
        <f t="shared" ref="E88" si="189">E27/E$57</f>
        <v>5.5261321519578861E-2</v>
      </c>
      <c r="F88" s="63">
        <f t="shared" ref="F88:BD88" si="190">F27/F$57</f>
        <v>5.1459186857199059E-2</v>
      </c>
      <c r="G88" s="63">
        <f t="shared" si="190"/>
        <v>4.9610871095718531E-2</v>
      </c>
      <c r="H88" s="63">
        <f t="shared" si="190"/>
        <v>4.1273696446834228E-2</v>
      </c>
      <c r="I88" s="63">
        <f t="shared" si="190"/>
        <v>3.5068629333932171E-2</v>
      </c>
      <c r="J88" s="63">
        <f t="shared" si="190"/>
        <v>3.1652291181379737E-2</v>
      </c>
      <c r="K88" s="63">
        <f t="shared" si="190"/>
        <v>1.9699628192047063E-2</v>
      </c>
      <c r="L88" s="63">
        <f t="shared" si="190"/>
        <v>2.1480273393689898E-2</v>
      </c>
      <c r="M88" s="63">
        <f t="shared" si="190"/>
        <v>2.1885465829661954E-2</v>
      </c>
      <c r="N88" s="63">
        <f t="shared" si="190"/>
        <v>2.0577426546383421E-2</v>
      </c>
      <c r="O88" s="63">
        <f t="shared" si="190"/>
        <v>1.952901922156661E-2</v>
      </c>
      <c r="P88" s="63">
        <f t="shared" si="190"/>
        <v>1.8566124501430643E-2</v>
      </c>
      <c r="Q88" s="63">
        <f t="shared" si="190"/>
        <v>1.7663682305504299E-2</v>
      </c>
      <c r="R88" s="63">
        <f t="shared" si="190"/>
        <v>1.6085892849254615E-2</v>
      </c>
      <c r="S88" s="63">
        <f t="shared" si="190"/>
        <v>1.5448195355173187E-2</v>
      </c>
      <c r="T88" s="63">
        <f t="shared" si="190"/>
        <v>1.3908668908634262E-2</v>
      </c>
      <c r="U88" s="63">
        <f t="shared" si="190"/>
        <v>1.3753454195791964E-2</v>
      </c>
      <c r="V88" s="63">
        <f t="shared" si="190"/>
        <v>1.3287350637794397E-2</v>
      </c>
      <c r="W88" s="63">
        <f t="shared" si="190"/>
        <v>1.1888779422605453E-2</v>
      </c>
      <c r="X88" s="63">
        <f t="shared" si="190"/>
        <v>1.1686322815366754E-2</v>
      </c>
      <c r="Y88" s="63">
        <f t="shared" si="190"/>
        <v>1.1368264408557429E-2</v>
      </c>
      <c r="Z88" s="63">
        <f t="shared" si="190"/>
        <v>1.1154875216957402E-2</v>
      </c>
      <c r="AA88" s="63">
        <f t="shared" si="190"/>
        <v>1.0209002799912704E-2</v>
      </c>
      <c r="AB88" s="63">
        <f t="shared" si="190"/>
        <v>1.0439508404967868E-2</v>
      </c>
      <c r="AC88" s="63">
        <f t="shared" si="190"/>
        <v>1.0549701007827946E-2</v>
      </c>
      <c r="AD88" s="63">
        <f t="shared" si="190"/>
        <v>1.0550421653287989E-2</v>
      </c>
      <c r="AE88" s="63">
        <f t="shared" si="190"/>
        <v>9.7121577440220132E-3</v>
      </c>
      <c r="AF88" s="63">
        <f t="shared" si="190"/>
        <v>1.016272598772692E-2</v>
      </c>
      <c r="AG88" s="63">
        <f t="shared" si="190"/>
        <v>1.0550704644412894E-2</v>
      </c>
      <c r="AH88" s="63">
        <f t="shared" si="190"/>
        <v>1.0546196246126287E-2</v>
      </c>
      <c r="AI88" s="63">
        <f t="shared" si="190"/>
        <v>9.6372082649627266E-3</v>
      </c>
      <c r="AJ88" s="63">
        <f t="shared" si="190"/>
        <v>9.5824875963295211E-3</v>
      </c>
      <c r="AK88" s="63">
        <f t="shared" si="190"/>
        <v>9.4571174444288818E-3</v>
      </c>
      <c r="AL88" s="63">
        <f t="shared" si="190"/>
        <v>9.3392778914574669E-3</v>
      </c>
      <c r="AM88" s="63">
        <f t="shared" si="190"/>
        <v>8.2225708839120566E-3</v>
      </c>
      <c r="AN88" s="63">
        <f t="shared" si="190"/>
        <v>8.0374765858411551E-3</v>
      </c>
      <c r="AO88" s="63">
        <f t="shared" si="190"/>
        <v>7.8618474036734297E-3</v>
      </c>
      <c r="AP88" s="63">
        <f t="shared" si="190"/>
        <v>7.7090978703931471E-3</v>
      </c>
      <c r="AQ88" s="63">
        <f t="shared" si="190"/>
        <v>6.6259704575950618E-3</v>
      </c>
      <c r="AR88" s="63">
        <f t="shared" si="190"/>
        <v>6.65622529461993E-3</v>
      </c>
      <c r="AS88" s="63">
        <f t="shared" si="190"/>
        <v>6.7317289580435188E-3</v>
      </c>
      <c r="AT88" s="63">
        <f t="shared" si="190"/>
        <v>6.7887084490219907E-3</v>
      </c>
      <c r="AU88" s="63">
        <f t="shared" si="190"/>
        <v>5.7957716902603392E-3</v>
      </c>
      <c r="AV88" s="63">
        <f t="shared" si="190"/>
        <v>5.7678258620746338E-3</v>
      </c>
      <c r="AW88" s="63">
        <f t="shared" si="190"/>
        <v>5.8048252844122728E-3</v>
      </c>
      <c r="AX88" s="63">
        <f t="shared" si="190"/>
        <v>5.8231399331253111E-3</v>
      </c>
      <c r="AY88" s="63">
        <f t="shared" si="190"/>
        <v>4.6630982384818767E-3</v>
      </c>
      <c r="AZ88" s="63">
        <f t="shared" si="190"/>
        <v>4.6870560661032463E-3</v>
      </c>
      <c r="BA88" s="63">
        <f t="shared" si="190"/>
        <v>4.7108995868189599E-3</v>
      </c>
      <c r="BB88" s="63">
        <f t="shared" si="190"/>
        <v>4.7304101399691326E-3</v>
      </c>
      <c r="BC88" s="63">
        <f t="shared" si="190"/>
        <v>3.7527717033253778E-3</v>
      </c>
      <c r="BD88" s="63">
        <f t="shared" si="190"/>
        <v>3.7617778689855884E-3</v>
      </c>
      <c r="BE88" s="63">
        <f t="shared" ref="BE88:BF88" si="191">BE27/BE$57</f>
        <v>3.8058837791876952E-3</v>
      </c>
      <c r="BF88" s="63">
        <f t="shared" si="191"/>
        <v>3.7724547540475832E-3</v>
      </c>
      <c r="BG88" s="63">
        <f t="shared" ref="BG88:BH88" si="192">BG27/BG$57</f>
        <v>2.8620381002832729E-3</v>
      </c>
      <c r="BH88" s="63">
        <f t="shared" si="192"/>
        <v>2.893898143839856E-3</v>
      </c>
      <c r="BI88" s="63">
        <f t="shared" ref="BI88:BJ88" si="193">BI27/BI$57</f>
        <v>2.9171728762253501E-3</v>
      </c>
      <c r="BJ88" s="63">
        <f t="shared" si="193"/>
        <v>2.9230846704353091E-3</v>
      </c>
      <c r="BK88" s="63">
        <f t="shared" ref="BK88:BL88" si="194">BK27/BK$57</f>
        <v>2.0844075806362309E-3</v>
      </c>
      <c r="BL88" s="63">
        <f t="shared" si="194"/>
        <v>2.0923945173099033E-3</v>
      </c>
      <c r="BM88" s="63">
        <f t="shared" ref="BM88:BN88" si="195">BM27/BM$57</f>
        <v>2.0939687980880387E-3</v>
      </c>
      <c r="BN88" s="63">
        <f t="shared" si="195"/>
        <v>2.1087504004113056E-3</v>
      </c>
      <c r="BO88" s="63">
        <f t="shared" ref="BO88:BP88" si="196">BO27/BO$57</f>
        <v>1.2916063591011386E-3</v>
      </c>
      <c r="BP88" s="63">
        <f t="shared" si="196"/>
        <v>1.2855444915520679E-3</v>
      </c>
      <c r="BQ88" s="63">
        <f t="shared" ref="BQ88:BR88" si="197">BQ27/BQ$57</f>
        <v>1.2866930310430976E-3</v>
      </c>
      <c r="BR88" s="63">
        <f t="shared" si="197"/>
        <v>1.284500793206308E-3</v>
      </c>
      <c r="BS88" s="63">
        <f t="shared" ref="BS88:BT88" si="198">BS27/BS$57</f>
        <v>4.5538782391412884E-4</v>
      </c>
      <c r="BT88" s="63">
        <f t="shared" si="198"/>
        <v>4.5971391204932126E-4</v>
      </c>
      <c r="BU88" s="63">
        <f t="shared" ref="BU88" si="199">BU27/BU$57</f>
        <v>4.630578259405164E-4</v>
      </c>
      <c r="BV88" s="63">
        <f t="shared" ref="BV88:BY88" si="200">BV27/BV$57</f>
        <v>4.6428730135517619E-4</v>
      </c>
      <c r="BW88" s="63">
        <f t="shared" si="200"/>
        <v>0</v>
      </c>
      <c r="BX88" s="63">
        <f t="shared" si="200"/>
        <v>0</v>
      </c>
      <c r="BY88" s="63">
        <f t="shared" si="200"/>
        <v>0</v>
      </c>
      <c r="BZ88" s="63">
        <v>0</v>
      </c>
    </row>
    <row r="89" spans="1:78" s="5" customFormat="1" x14ac:dyDescent="0.55000000000000004">
      <c r="A89" s="9"/>
      <c r="B89" s="9"/>
      <c r="C89" s="9"/>
      <c r="D89" s="104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1:78" s="5" customFormat="1" x14ac:dyDescent="0.55000000000000004">
      <c r="D90" s="9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</row>
    <row r="91" spans="1:78" s="5" customFormat="1" x14ac:dyDescent="0.55000000000000004">
      <c r="A91" s="41" t="s">
        <v>26</v>
      </c>
      <c r="C91" s="1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</row>
    <row r="92" spans="1:78" s="5" customFormat="1" x14ac:dyDescent="0.55000000000000004">
      <c r="D92" s="9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</row>
    <row r="93" spans="1:78" s="5" customFormat="1" x14ac:dyDescent="0.55000000000000004">
      <c r="A93" s="38"/>
      <c r="B93" s="38"/>
      <c r="C93" s="38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</row>
    <row r="94" spans="1:78" s="5" customFormat="1" x14ac:dyDescent="0.55000000000000004">
      <c r="A94" s="41" t="s">
        <v>75</v>
      </c>
      <c r="C94" s="19"/>
      <c r="D94" s="19"/>
      <c r="E94" s="63">
        <f>E34/E$57</f>
        <v>0.52696893316641746</v>
      </c>
      <c r="F94" s="63">
        <f t="shared" ref="F94:BD94" si="201">F34/F$57</f>
        <v>0.50618244489486752</v>
      </c>
      <c r="G94" s="63">
        <f t="shared" si="201"/>
        <v>0.46833175906729541</v>
      </c>
      <c r="H94" s="63">
        <f t="shared" si="201"/>
        <v>0.4617540318549801</v>
      </c>
      <c r="I94" s="63">
        <f t="shared" si="201"/>
        <v>0.40214909107471813</v>
      </c>
      <c r="J94" s="63">
        <f t="shared" si="201"/>
        <v>0.3869807482166317</v>
      </c>
      <c r="K94" s="63">
        <f t="shared" si="201"/>
        <v>0.40414701779478779</v>
      </c>
      <c r="L94" s="63">
        <f t="shared" si="201"/>
        <v>0.36043052259628822</v>
      </c>
      <c r="M94" s="63">
        <f t="shared" si="201"/>
        <v>0.34439495476391335</v>
      </c>
      <c r="N94" s="63">
        <f t="shared" si="201"/>
        <v>0.34058371169935631</v>
      </c>
      <c r="O94" s="63">
        <f t="shared" si="201"/>
        <v>0.32941915909855751</v>
      </c>
      <c r="P94" s="63">
        <f t="shared" si="201"/>
        <v>0.30487661983069519</v>
      </c>
      <c r="Q94" s="63">
        <f t="shared" si="201"/>
        <v>0.26944096743957863</v>
      </c>
      <c r="R94" s="63">
        <f t="shared" si="201"/>
        <v>0.25292903686499846</v>
      </c>
      <c r="S94" s="63">
        <f t="shared" si="201"/>
        <v>0.22563140477927898</v>
      </c>
      <c r="T94" s="63">
        <f t="shared" si="201"/>
        <v>0.21183734745080879</v>
      </c>
      <c r="U94" s="63">
        <f t="shared" si="201"/>
        <v>0.19142571322143262</v>
      </c>
      <c r="V94" s="63">
        <f t="shared" si="201"/>
        <v>0.17302503295541324</v>
      </c>
      <c r="W94" s="63">
        <f t="shared" si="201"/>
        <v>0.16584575460422141</v>
      </c>
      <c r="X94" s="63">
        <f t="shared" si="201"/>
        <v>0.15384380356486188</v>
      </c>
      <c r="Y94" s="63">
        <f t="shared" si="201"/>
        <v>0.15608849047090745</v>
      </c>
      <c r="Z94" s="63">
        <f t="shared" si="201"/>
        <v>0.12235604278748527</v>
      </c>
      <c r="AA94" s="63">
        <f t="shared" si="201"/>
        <v>0.13120134393217847</v>
      </c>
      <c r="AB94" s="63">
        <f t="shared" si="201"/>
        <v>0.10929155583397582</v>
      </c>
      <c r="AC94" s="63">
        <f t="shared" si="201"/>
        <v>0.10299278884693285</v>
      </c>
      <c r="AD94" s="63">
        <f t="shared" si="201"/>
        <v>9.7994947593926976E-2</v>
      </c>
      <c r="AE94" s="63">
        <f t="shared" si="201"/>
        <v>0.10544587260303126</v>
      </c>
      <c r="AF94" s="63">
        <f t="shared" si="201"/>
        <v>0.13885695724696082</v>
      </c>
      <c r="AG94" s="63">
        <f t="shared" si="201"/>
        <v>0.13384260452820221</v>
      </c>
      <c r="AH94" s="63">
        <f t="shared" si="201"/>
        <v>0.13646192371476235</v>
      </c>
      <c r="AI94" s="63">
        <f t="shared" si="201"/>
        <v>0.13131107402779701</v>
      </c>
      <c r="AJ94" s="63">
        <f t="shared" si="201"/>
        <v>0.14922477934157671</v>
      </c>
      <c r="AK94" s="63">
        <f t="shared" si="201"/>
        <v>0.15435289556447934</v>
      </c>
      <c r="AL94" s="63">
        <f t="shared" si="201"/>
        <v>0.1506442277627055</v>
      </c>
      <c r="AM94" s="63">
        <f t="shared" si="201"/>
        <v>0.13042589295803536</v>
      </c>
      <c r="AN94" s="63">
        <f t="shared" si="201"/>
        <v>0.11256898009819971</v>
      </c>
      <c r="AO94" s="63">
        <f t="shared" si="201"/>
        <v>0.11114231876983971</v>
      </c>
      <c r="AP94" s="63">
        <f t="shared" si="201"/>
        <v>0.12561627580660029</v>
      </c>
      <c r="AQ94" s="63">
        <f t="shared" si="201"/>
        <v>0.12973018480900422</v>
      </c>
      <c r="AR94" s="63">
        <f t="shared" si="201"/>
        <v>0.14183373126425514</v>
      </c>
      <c r="AS94" s="63">
        <f t="shared" si="201"/>
        <v>0.16892904756690891</v>
      </c>
      <c r="AT94" s="63">
        <f t="shared" si="201"/>
        <v>0.14696013535965941</v>
      </c>
      <c r="AU94" s="63">
        <f t="shared" si="201"/>
        <v>0.15019780117878662</v>
      </c>
      <c r="AV94" s="63">
        <f t="shared" si="201"/>
        <v>0.14644001503116474</v>
      </c>
      <c r="AW94" s="63">
        <f t="shared" si="201"/>
        <v>0.15233817170132571</v>
      </c>
      <c r="AX94" s="63">
        <f t="shared" si="201"/>
        <v>0.13810358138348941</v>
      </c>
      <c r="AY94" s="63">
        <f t="shared" si="201"/>
        <v>0.14161822988846379</v>
      </c>
      <c r="AZ94" s="63">
        <f t="shared" si="201"/>
        <v>0.14638499023428547</v>
      </c>
      <c r="BA94" s="63">
        <f t="shared" si="201"/>
        <v>0.13485659747274184</v>
      </c>
      <c r="BB94" s="63">
        <f t="shared" si="201"/>
        <v>0.13716938357718519</v>
      </c>
      <c r="BC94" s="63">
        <f t="shared" si="201"/>
        <v>0.13540228117085509</v>
      </c>
      <c r="BD94" s="63">
        <f t="shared" si="201"/>
        <v>0.13286892198993921</v>
      </c>
      <c r="BE94" s="63">
        <f t="shared" ref="BE94:BF94" si="202">BE34/BE$57</f>
        <v>0.13579613245332647</v>
      </c>
      <c r="BF94" s="63">
        <f t="shared" si="202"/>
        <v>0.12956735366613609</v>
      </c>
      <c r="BG94" s="63">
        <f t="shared" ref="BG94:BH94" si="203">BG34/BG$57</f>
        <v>0.12621111082588002</v>
      </c>
      <c r="BH94" s="63">
        <f t="shared" si="203"/>
        <v>0.12868495250156237</v>
      </c>
      <c r="BI94" s="63">
        <f t="shared" ref="BI94:BJ94" si="204">BI34/BI$57</f>
        <v>0.12726309970367816</v>
      </c>
      <c r="BJ94" s="63">
        <f t="shared" si="204"/>
        <v>0.12458715617053802</v>
      </c>
      <c r="BK94" s="63">
        <f t="shared" ref="BK94:BL94" si="205">BK34/BK$57</f>
        <v>0.12500228919419876</v>
      </c>
      <c r="BL94" s="63">
        <f t="shared" si="205"/>
        <v>0.12174742258691161</v>
      </c>
      <c r="BM94" s="63">
        <f t="shared" ref="BM94:BN94" si="206">BM34/BM$57</f>
        <v>0.12366105209267642</v>
      </c>
      <c r="BN94" s="63">
        <f t="shared" si="206"/>
        <v>0.11739917076961356</v>
      </c>
      <c r="BO94" s="63">
        <f t="shared" ref="BO94:BP94" si="207">BO34/BO$57</f>
        <v>0.11585772221872104</v>
      </c>
      <c r="BP94" s="63">
        <f t="shared" si="207"/>
        <v>0.10700337587701964</v>
      </c>
      <c r="BQ94" s="63">
        <f t="shared" ref="BQ94:BR94" si="208">BQ34/BQ$57</f>
        <v>0.10518394376429853</v>
      </c>
      <c r="BR94" s="63">
        <f t="shared" si="208"/>
        <v>0.10274498625026189</v>
      </c>
      <c r="BS94" s="63">
        <f t="shared" ref="BS94:BT94" si="209">BS34/BS$57</f>
        <v>9.8949082694355567E-2</v>
      </c>
      <c r="BT94" s="63">
        <f t="shared" si="209"/>
        <v>9.5820139722647149E-2</v>
      </c>
      <c r="BU94" s="63">
        <f t="shared" ref="BU94" si="210">BU34/BU$57</f>
        <v>0.10439326314110102</v>
      </c>
      <c r="BV94" s="63">
        <f t="shared" ref="BV94:BY94" si="211">BV34/BV$57</f>
        <v>9.571774550320955E-2</v>
      </c>
      <c r="BW94" s="63">
        <f t="shared" si="211"/>
        <v>9.2796316535633389E-2</v>
      </c>
      <c r="BX94" s="63">
        <f t="shared" si="211"/>
        <v>9.0140580538354595E-2</v>
      </c>
      <c r="BY94" s="63">
        <f t="shared" si="211"/>
        <v>0.10410811605148466</v>
      </c>
      <c r="BZ94" s="63">
        <v>0.10776463558690882</v>
      </c>
    </row>
    <row r="95" spans="1:78" s="5" customFormat="1" x14ac:dyDescent="0.55000000000000004"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</row>
    <row r="96" spans="1:78" s="5" customFormat="1" x14ac:dyDescent="0.55000000000000004">
      <c r="A96" s="41" t="s">
        <v>76</v>
      </c>
      <c r="C96" s="19"/>
      <c r="D96" s="19"/>
      <c r="E96" s="63">
        <f>E36/E$57</f>
        <v>0.640023095512812</v>
      </c>
      <c r="F96" s="63">
        <f t="shared" ref="F96:BD96" si="212">F36/F$57</f>
        <v>0.58275991630137669</v>
      </c>
      <c r="G96" s="63">
        <f t="shared" si="212"/>
        <v>0.50165054412819954</v>
      </c>
      <c r="H96" s="63">
        <f t="shared" si="212"/>
        <v>0.50623280376806734</v>
      </c>
      <c r="I96" s="63">
        <f t="shared" si="212"/>
        <v>0.43677089230992372</v>
      </c>
      <c r="J96" s="63">
        <f t="shared" si="212"/>
        <v>0.39725295854569886</v>
      </c>
      <c r="K96" s="63">
        <f t="shared" si="212"/>
        <v>0.39472217099913715</v>
      </c>
      <c r="L96" s="63">
        <f t="shared" si="212"/>
        <v>0.33528926263149306</v>
      </c>
      <c r="M96" s="63">
        <f t="shared" si="212"/>
        <v>0.30580561949689489</v>
      </c>
      <c r="N96" s="63">
        <f t="shared" si="212"/>
        <v>0.28409447997279974</v>
      </c>
      <c r="O96" s="63">
        <f t="shared" si="212"/>
        <v>0.26819854271716537</v>
      </c>
      <c r="P96" s="63">
        <f t="shared" si="212"/>
        <v>0.24805336906724637</v>
      </c>
      <c r="Q96" s="63">
        <f t="shared" si="212"/>
        <v>0.23524827650615407</v>
      </c>
      <c r="R96" s="63">
        <f t="shared" si="212"/>
        <v>0.21382240426086893</v>
      </c>
      <c r="S96" s="63">
        <f t="shared" si="212"/>
        <v>0.20164503455333829</v>
      </c>
      <c r="T96" s="63">
        <f t="shared" si="212"/>
        <v>0.18222054542077404</v>
      </c>
      <c r="U96" s="63">
        <f t="shared" si="212"/>
        <v>0.1699932610963126</v>
      </c>
      <c r="V96" s="63">
        <f t="shared" si="212"/>
        <v>0.1520612912885719</v>
      </c>
      <c r="W96" s="63">
        <f t="shared" si="212"/>
        <v>0.1457980404384312</v>
      </c>
      <c r="X96" s="63">
        <f t="shared" si="212"/>
        <v>0.13590893836045406</v>
      </c>
      <c r="Y96" s="63">
        <f t="shared" si="212"/>
        <v>0.14592363006550643</v>
      </c>
      <c r="Z96" s="63">
        <f t="shared" si="212"/>
        <v>0.11258267006024082</v>
      </c>
      <c r="AA96" s="63">
        <f t="shared" si="212"/>
        <v>0.12577081056795655</v>
      </c>
      <c r="AB96" s="63">
        <f t="shared" si="212"/>
        <v>0.10657321705395684</v>
      </c>
      <c r="AC96" s="63">
        <f t="shared" si="212"/>
        <v>0.10657123784890456</v>
      </c>
      <c r="AD96" s="63">
        <f t="shared" si="212"/>
        <v>0.10372002895214602</v>
      </c>
      <c r="AE96" s="63">
        <f t="shared" si="212"/>
        <v>0.11570285980614388</v>
      </c>
      <c r="AF96" s="63">
        <f t="shared" si="212"/>
        <v>0.1402480823372291</v>
      </c>
      <c r="AG96" s="63">
        <f t="shared" si="212"/>
        <v>0.14181806675774747</v>
      </c>
      <c r="AH96" s="63">
        <f t="shared" si="212"/>
        <v>0.14084929751748795</v>
      </c>
      <c r="AI96" s="63">
        <f t="shared" si="212"/>
        <v>0.14692246740070092</v>
      </c>
      <c r="AJ96" s="63">
        <f t="shared" si="212"/>
        <v>0.17400990502377092</v>
      </c>
      <c r="AK96" s="63">
        <f t="shared" si="212"/>
        <v>0.17421270616393694</v>
      </c>
      <c r="AL96" s="63">
        <f t="shared" si="212"/>
        <v>0.16480355841761765</v>
      </c>
      <c r="AM96" s="63">
        <f t="shared" si="212"/>
        <v>0.14274824649746998</v>
      </c>
      <c r="AN96" s="63">
        <f t="shared" si="212"/>
        <v>0.11818497780351332</v>
      </c>
      <c r="AO96" s="63">
        <f t="shared" si="212"/>
        <v>0.13261805854540856</v>
      </c>
      <c r="AP96" s="63">
        <f t="shared" si="212"/>
        <v>0.14428129241917978</v>
      </c>
      <c r="AQ96" s="63">
        <f t="shared" si="212"/>
        <v>0.15580447356473853</v>
      </c>
      <c r="AR96" s="63">
        <f t="shared" si="212"/>
        <v>0.16667219322213458</v>
      </c>
      <c r="AS96" s="63">
        <f t="shared" si="212"/>
        <v>0.19003225745091948</v>
      </c>
      <c r="AT96" s="63">
        <f t="shared" si="212"/>
        <v>0.17012212995545706</v>
      </c>
      <c r="AU96" s="63">
        <f t="shared" si="212"/>
        <v>0.17010594893043435</v>
      </c>
      <c r="AV96" s="63">
        <f t="shared" si="212"/>
        <v>0.16641278425326927</v>
      </c>
      <c r="AW96" s="63">
        <f t="shared" si="212"/>
        <v>0.17819522443925617</v>
      </c>
      <c r="AX96" s="63">
        <f t="shared" si="212"/>
        <v>0.16063642685974047</v>
      </c>
      <c r="AY96" s="63">
        <f t="shared" si="212"/>
        <v>0.16490999665603051</v>
      </c>
      <c r="AZ96" s="63">
        <f t="shared" si="212"/>
        <v>0.16574978126050061</v>
      </c>
      <c r="BA96" s="63">
        <f t="shared" si="212"/>
        <v>0.15792327662444569</v>
      </c>
      <c r="BB96" s="63">
        <f t="shared" si="212"/>
        <v>0.15427378522707752</v>
      </c>
      <c r="BC96" s="63">
        <f t="shared" si="212"/>
        <v>0.15186656406870758</v>
      </c>
      <c r="BD96" s="63">
        <f t="shared" si="212"/>
        <v>0.14590053707746242</v>
      </c>
      <c r="BE96" s="63">
        <f t="shared" ref="BE96:BF96" si="213">BE36/BE$57</f>
        <v>0.14444710812134862</v>
      </c>
      <c r="BF96" s="63">
        <f t="shared" si="213"/>
        <v>0.13471709103419807</v>
      </c>
      <c r="BG96" s="63">
        <f t="shared" ref="BG96:BH96" si="214">BG36/BG$57</f>
        <v>0.13108869382218308</v>
      </c>
      <c r="BH96" s="63">
        <f t="shared" si="214"/>
        <v>0.12944862322134032</v>
      </c>
      <c r="BI96" s="63">
        <f t="shared" ref="BI96:BJ96" si="215">BI36/BI$57</f>
        <v>0.12869610578381804</v>
      </c>
      <c r="BJ96" s="63">
        <f t="shared" si="215"/>
        <v>0.12939040815132075</v>
      </c>
      <c r="BK96" s="63">
        <f t="shared" ref="BK96:BL96" si="216">BK36/BK$57</f>
        <v>0.12843304955927376</v>
      </c>
      <c r="BL96" s="63">
        <f t="shared" si="216"/>
        <v>0.12592253499547904</v>
      </c>
      <c r="BM96" s="63">
        <f t="shared" ref="BM96:BN96" si="217">BM36/BM$57</f>
        <v>0.12682649141035876</v>
      </c>
      <c r="BN96" s="63">
        <f t="shared" si="217"/>
        <v>0.12100187577967529</v>
      </c>
      <c r="BO96" s="63">
        <f t="shared" ref="BO96:BP96" si="218">BO36/BO$57</f>
        <v>0.11948503706865544</v>
      </c>
      <c r="BP96" s="63">
        <f t="shared" si="218"/>
        <v>0.11783577138384527</v>
      </c>
      <c r="BQ96" s="63">
        <f t="shared" ref="BQ96:BR96" si="219">BQ36/BQ$57</f>
        <v>0.11655601350769754</v>
      </c>
      <c r="BR96" s="63">
        <f t="shared" si="219"/>
        <v>0.11019536157162649</v>
      </c>
      <c r="BS96" s="63">
        <f t="shared" ref="BS96:BT96" si="220">BS36/BS$57</f>
        <v>0.10521384527712979</v>
      </c>
      <c r="BT96" s="63">
        <f t="shared" si="220"/>
        <v>0.10501755401721971</v>
      </c>
      <c r="BU96" s="63">
        <f t="shared" ref="BU96" si="221">BU36/BU$57</f>
        <v>0.11140499285216932</v>
      </c>
      <c r="BV96" s="63">
        <f t="shared" ref="BV96:BY96" si="222">BV36/BV$57</f>
        <v>0.10722956849702597</v>
      </c>
      <c r="BW96" s="63">
        <f t="shared" si="222"/>
        <v>0.10854960529090565</v>
      </c>
      <c r="BX96" s="63">
        <f t="shared" si="222"/>
        <v>0.10573085556621911</v>
      </c>
      <c r="BY96" s="63">
        <f t="shared" si="222"/>
        <v>0.11667811119167711</v>
      </c>
      <c r="BZ96" s="63">
        <v>0.10837190145588804</v>
      </c>
    </row>
    <row r="97" spans="1:78" s="5" customFormat="1" x14ac:dyDescent="0.55000000000000004"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</row>
    <row r="98" spans="1:78" s="5" customFormat="1" x14ac:dyDescent="0.55000000000000004">
      <c r="A98" s="41" t="s">
        <v>77</v>
      </c>
      <c r="C98" s="19"/>
      <c r="D98" s="19"/>
      <c r="E98" s="63">
        <f>E38/E$57</f>
        <v>-0.11305416234639451</v>
      </c>
      <c r="F98" s="63">
        <f t="shared" ref="F98:BD98" si="223">F38/F$57</f>
        <v>-7.6577471406509195E-2</v>
      </c>
      <c r="G98" s="63">
        <f t="shared" si="223"/>
        <v>-3.3318785060904181E-2</v>
      </c>
      <c r="H98" s="63">
        <f t="shared" si="223"/>
        <v>-4.4478771913087287E-2</v>
      </c>
      <c r="I98" s="63">
        <f t="shared" si="223"/>
        <v>-3.4621801235205626E-2</v>
      </c>
      <c r="J98" s="63">
        <f t="shared" si="223"/>
        <v>-1.0272210329067147E-2</v>
      </c>
      <c r="K98" s="63">
        <f t="shared" si="223"/>
        <v>9.4248467956506814E-3</v>
      </c>
      <c r="L98" s="63">
        <f t="shared" si="223"/>
        <v>2.5141259964795173E-2</v>
      </c>
      <c r="M98" s="63">
        <f t="shared" si="223"/>
        <v>3.8589335267018451E-2</v>
      </c>
      <c r="N98" s="63">
        <f t="shared" si="223"/>
        <v>5.6489231726556573E-2</v>
      </c>
      <c r="O98" s="63">
        <f t="shared" si="223"/>
        <v>6.1220616381392111E-2</v>
      </c>
      <c r="P98" s="63">
        <f t="shared" si="223"/>
        <v>5.6823250763448796E-2</v>
      </c>
      <c r="Q98" s="63">
        <f t="shared" si="223"/>
        <v>3.4192690933424558E-2</v>
      </c>
      <c r="R98" s="63">
        <f t="shared" si="223"/>
        <v>3.910663260412952E-2</v>
      </c>
      <c r="S98" s="63">
        <f t="shared" si="223"/>
        <v>2.3986370225940707E-2</v>
      </c>
      <c r="T98" s="63">
        <f t="shared" si="223"/>
        <v>2.9616802030034747E-2</v>
      </c>
      <c r="U98" s="63">
        <f t="shared" si="223"/>
        <v>2.1432452125120034E-2</v>
      </c>
      <c r="V98" s="63">
        <f t="shared" si="223"/>
        <v>2.0963741666841361E-2</v>
      </c>
      <c r="W98" s="63">
        <f t="shared" si="223"/>
        <v>2.0047714165790206E-2</v>
      </c>
      <c r="X98" s="63">
        <f t="shared" si="223"/>
        <v>1.7934865204407836E-2</v>
      </c>
      <c r="Y98" s="63">
        <f t="shared" si="223"/>
        <v>1.0164860405401023E-2</v>
      </c>
      <c r="Z98" s="63">
        <f t="shared" si="223"/>
        <v>9.7733727272444476E-3</v>
      </c>
      <c r="AA98" s="63">
        <f t="shared" si="223"/>
        <v>5.4305333642219169E-3</v>
      </c>
      <c r="AB98" s="63">
        <f t="shared" si="223"/>
        <v>2.7183387800189841E-3</v>
      </c>
      <c r="AC98" s="63">
        <f t="shared" si="223"/>
        <v>-3.5784490019717171E-3</v>
      </c>
      <c r="AD98" s="63">
        <f t="shared" si="223"/>
        <v>-5.725081358219049E-3</v>
      </c>
      <c r="AE98" s="63">
        <f t="shared" si="223"/>
        <v>-1.0256987203112614E-2</v>
      </c>
      <c r="AF98" s="63">
        <f t="shared" si="223"/>
        <v>-1.3911250902683032E-3</v>
      </c>
      <c r="AG98" s="63">
        <f t="shared" si="223"/>
        <v>-7.9754622295452691E-3</v>
      </c>
      <c r="AH98" s="63">
        <f t="shared" si="223"/>
        <v>-4.3873738027256177E-3</v>
      </c>
      <c r="AI98" s="63">
        <f t="shared" si="223"/>
        <v>-1.5611393372903905E-2</v>
      </c>
      <c r="AJ98" s="63">
        <f t="shared" si="223"/>
        <v>-2.4785125682194212E-2</v>
      </c>
      <c r="AK98" s="63">
        <f t="shared" si="223"/>
        <v>-1.9859810599457586E-2</v>
      </c>
      <c r="AL98" s="63">
        <f t="shared" si="223"/>
        <v>-1.4159330654912157E-2</v>
      </c>
      <c r="AM98" s="63">
        <f t="shared" si="223"/>
        <v>-1.2322353539434608E-2</v>
      </c>
      <c r="AN98" s="63">
        <f t="shared" si="223"/>
        <v>-5.6159977053136124E-3</v>
      </c>
      <c r="AO98" s="63">
        <f t="shared" si="223"/>
        <v>-2.1475739775568867E-2</v>
      </c>
      <c r="AP98" s="63">
        <f t="shared" si="223"/>
        <v>-1.8665016612579508E-2</v>
      </c>
      <c r="AQ98" s="63">
        <f t="shared" si="223"/>
        <v>-2.6074288755734309E-2</v>
      </c>
      <c r="AR98" s="63">
        <f t="shared" si="223"/>
        <v>-2.4838461957879435E-2</v>
      </c>
      <c r="AS98" s="63">
        <f t="shared" si="223"/>
        <v>-2.1103209884010567E-2</v>
      </c>
      <c r="AT98" s="63">
        <f t="shared" si="223"/>
        <v>-2.3161994595797642E-2</v>
      </c>
      <c r="AU98" s="63">
        <f t="shared" si="223"/>
        <v>-1.9908147751647721E-2</v>
      </c>
      <c r="AV98" s="63">
        <f t="shared" si="223"/>
        <v>-1.9972769222104531E-2</v>
      </c>
      <c r="AW98" s="63">
        <f t="shared" si="223"/>
        <v>-2.5857052737930476E-2</v>
      </c>
      <c r="AX98" s="63">
        <f t="shared" si="223"/>
        <v>-2.2532845476251069E-2</v>
      </c>
      <c r="AY98" s="63">
        <f t="shared" si="223"/>
        <v>-2.3291766767566724E-2</v>
      </c>
      <c r="AZ98" s="63">
        <f t="shared" si="223"/>
        <v>-1.9364791026215137E-2</v>
      </c>
      <c r="BA98" s="63">
        <f t="shared" si="223"/>
        <v>-2.3066679151703861E-2</v>
      </c>
      <c r="BB98" s="63">
        <f t="shared" si="223"/>
        <v>-1.7104401649892326E-2</v>
      </c>
      <c r="BC98" s="63">
        <f t="shared" si="223"/>
        <v>-1.646428289785247E-2</v>
      </c>
      <c r="BD98" s="63">
        <f t="shared" si="223"/>
        <v>-1.3031615087523213E-2</v>
      </c>
      <c r="BE98" s="63">
        <f t="shared" ref="BE98:BF98" si="224">BE38/BE$57</f>
        <v>-8.6509756680221497E-3</v>
      </c>
      <c r="BF98" s="63">
        <f t="shared" si="224"/>
        <v>-5.1497373680619721E-3</v>
      </c>
      <c r="BG98" s="63">
        <f t="shared" ref="BG98:BH98" si="225">BG38/BG$57</f>
        <v>-4.8775829963030584E-3</v>
      </c>
      <c r="BH98" s="63">
        <f t="shared" si="225"/>
        <v>-7.6367071977795234E-4</v>
      </c>
      <c r="BI98" s="63">
        <f t="shared" ref="BI98:BJ98" si="226">BI38/BI$57</f>
        <v>-1.4330060801398966E-3</v>
      </c>
      <c r="BJ98" s="63">
        <f t="shared" si="226"/>
        <v>-4.8032519807827074E-3</v>
      </c>
      <c r="BK98" s="63">
        <f t="shared" ref="BK98:BL98" si="227">BK38/BK$57</f>
        <v>-3.4307603650749821E-3</v>
      </c>
      <c r="BL98" s="63">
        <f t="shared" si="227"/>
        <v>-4.1751124085674203E-3</v>
      </c>
      <c r="BM98" s="63">
        <f t="shared" ref="BM98:BN98" si="228">BM38/BM$57</f>
        <v>-3.1654393176823517E-3</v>
      </c>
      <c r="BN98" s="63">
        <f t="shared" si="228"/>
        <v>-3.6027050100617378E-3</v>
      </c>
      <c r="BO98" s="63">
        <f t="shared" ref="BO98:BP98" si="229">BO38/BO$57</f>
        <v>-3.6273148499344062E-3</v>
      </c>
      <c r="BP98" s="63">
        <f t="shared" si="229"/>
        <v>-1.083239550682563E-2</v>
      </c>
      <c r="BQ98" s="63">
        <f t="shared" ref="BQ98:BR98" si="230">BQ38/BQ$57</f>
        <v>-1.1372069743399014E-2</v>
      </c>
      <c r="BR98" s="63">
        <f t="shared" si="230"/>
        <v>-7.4503753213645977E-3</v>
      </c>
      <c r="BS98" s="63">
        <f t="shared" ref="BS98:BT98" si="231">BS38/BS$57</f>
        <v>-6.2647625827742153E-3</v>
      </c>
      <c r="BT98" s="63">
        <f t="shared" si="231"/>
        <v>-9.1974142945725635E-3</v>
      </c>
      <c r="BU98" s="63">
        <f t="shared" ref="BU98" si="232">BU38/BU$57</f>
        <v>-7.0117297110682967E-3</v>
      </c>
      <c r="BV98" s="63">
        <f t="shared" ref="BV98:BY98" si="233">BV38/BV$57</f>
        <v>-1.1511822993816413E-2</v>
      </c>
      <c r="BW98" s="63">
        <f t="shared" si="233"/>
        <v>-1.5753288755272269E-2</v>
      </c>
      <c r="BX98" s="63">
        <f t="shared" si="233"/>
        <v>-1.5590275027864517E-2</v>
      </c>
      <c r="BY98" s="63">
        <f t="shared" si="233"/>
        <v>-1.256999514019244E-2</v>
      </c>
      <c r="BZ98" s="63">
        <v>-6.0726586897922458E-4</v>
      </c>
    </row>
    <row r="99" spans="1:78" s="5" customFormat="1" x14ac:dyDescent="0.55000000000000004">
      <c r="A99" s="65"/>
      <c r="B99" s="9"/>
      <c r="C99" s="66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1:78" s="5" customFormat="1" x14ac:dyDescent="0.55000000000000004">
      <c r="A100" s="41"/>
      <c r="C100" s="1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</row>
    <row r="101" spans="1:78" s="5" customFormat="1" x14ac:dyDescent="0.55000000000000004">
      <c r="A101" s="67"/>
      <c r="B101" s="38"/>
      <c r="C101" s="57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</row>
    <row r="102" spans="1:78" s="5" customFormat="1" x14ac:dyDescent="0.55000000000000004">
      <c r="A102" s="32" t="s">
        <v>78</v>
      </c>
      <c r="B102" s="100"/>
      <c r="C102" s="19"/>
      <c r="D102" s="19"/>
      <c r="E102" s="63">
        <f>E42/E$57</f>
        <v>-1.8403985355090167E-2</v>
      </c>
      <c r="F102" s="63">
        <f t="shared" ref="F102:BD102" si="234">F42/F$57</f>
        <v>-2.135727198783852E-2</v>
      </c>
      <c r="G102" s="63">
        <f t="shared" si="234"/>
        <v>-1.2153489766727863E-2</v>
      </c>
      <c r="H102" s="63">
        <f t="shared" si="234"/>
        <v>-1.6714604165470229E-2</v>
      </c>
      <c r="I102" s="63">
        <f t="shared" si="234"/>
        <v>-1.4911339135653196E-2</v>
      </c>
      <c r="J102" s="63">
        <f t="shared" si="234"/>
        <v>-1.2528021413712636E-2</v>
      </c>
      <c r="K102" s="63">
        <f t="shared" si="234"/>
        <v>-1.149066927571164E-2</v>
      </c>
      <c r="L102" s="63">
        <f t="shared" si="234"/>
        <v>-5.7109894260215319E-3</v>
      </c>
      <c r="M102" s="63">
        <f t="shared" si="234"/>
        <v>9.7043253740312493E-5</v>
      </c>
      <c r="N102" s="63">
        <f t="shared" si="234"/>
        <v>2.1090991411519956E-3</v>
      </c>
      <c r="O102" s="63">
        <f t="shared" si="234"/>
        <v>3.4510184193095655E-3</v>
      </c>
      <c r="P102" s="63">
        <f t="shared" si="234"/>
        <v>1.7801714558669795E-3</v>
      </c>
      <c r="Q102" s="63">
        <f t="shared" si="234"/>
        <v>2.0317924746372681E-4</v>
      </c>
      <c r="R102" s="63">
        <f t="shared" si="234"/>
        <v>3.9692066135582084E-4</v>
      </c>
      <c r="S102" s="63">
        <f t="shared" si="234"/>
        <v>1.5667040985241381E-4</v>
      </c>
      <c r="T102" s="63">
        <f t="shared" si="234"/>
        <v>1.5102016136198679E-4</v>
      </c>
      <c r="U102" s="63">
        <f t="shared" si="234"/>
        <v>-3.3789050608305481E-5</v>
      </c>
      <c r="V102" s="63">
        <f t="shared" si="234"/>
        <v>1.3980168700806249E-5</v>
      </c>
      <c r="W102" s="63">
        <f t="shared" si="234"/>
        <v>4.0527597759585369E-4</v>
      </c>
      <c r="X102" s="63">
        <f t="shared" si="234"/>
        <v>2.1828097780920961E-4</v>
      </c>
      <c r="Y102" s="63">
        <f t="shared" si="234"/>
        <v>1.9006150591014464E-4</v>
      </c>
      <c r="Z102" s="63">
        <f t="shared" si="234"/>
        <v>4.8620919711237241E-5</v>
      </c>
      <c r="AA102" s="63">
        <f t="shared" si="234"/>
        <v>4.5070261894511056E-5</v>
      </c>
      <c r="AB102" s="63">
        <f t="shared" si="234"/>
        <v>-2.6512947045370524E-5</v>
      </c>
      <c r="AC102" s="63">
        <f t="shared" si="234"/>
        <v>-1.0698518585972383E-4</v>
      </c>
      <c r="AD102" s="63">
        <f t="shared" si="234"/>
        <v>-4.8016600620368451E-4</v>
      </c>
      <c r="AE102" s="63">
        <f t="shared" si="234"/>
        <v>-2.2580258430252598E-5</v>
      </c>
      <c r="AF102" s="63">
        <f t="shared" si="234"/>
        <v>7.5510865331639352E-5</v>
      </c>
      <c r="AG102" s="63">
        <f t="shared" si="234"/>
        <v>1.4060010882210649E-4</v>
      </c>
      <c r="AH102" s="63">
        <f t="shared" si="234"/>
        <v>1.4237522005875182E-4</v>
      </c>
      <c r="AI102" s="63">
        <f t="shared" si="234"/>
        <v>6.6386211594679125E-6</v>
      </c>
      <c r="AJ102" s="63">
        <f t="shared" si="234"/>
        <v>2.3455374796383502E-5</v>
      </c>
      <c r="AK102" s="63">
        <f t="shared" si="234"/>
        <v>-9.3097824537515162E-5</v>
      </c>
      <c r="AL102" s="63">
        <f t="shared" si="234"/>
        <v>0</v>
      </c>
      <c r="AM102" s="63">
        <f t="shared" si="234"/>
        <v>1.318511233452899E-4</v>
      </c>
      <c r="AN102" s="63">
        <f t="shared" si="234"/>
        <v>1.009717660822929E-4</v>
      </c>
      <c r="AO102" s="63">
        <f t="shared" si="234"/>
        <v>-2.7473904118673325E-4</v>
      </c>
      <c r="AP102" s="63">
        <f t="shared" si="234"/>
        <v>-5.2120068120935063E-4</v>
      </c>
      <c r="AQ102" s="63">
        <f t="shared" si="234"/>
        <v>-6.7320156402698365E-4</v>
      </c>
      <c r="AR102" s="63">
        <f t="shared" si="234"/>
        <v>-8.5850837763348168E-5</v>
      </c>
      <c r="AS102" s="63">
        <f t="shared" si="234"/>
        <v>-5.0839113316420191E-5</v>
      </c>
      <c r="AT102" s="63">
        <f t="shared" si="234"/>
        <v>-1.6748587786241857E-4</v>
      </c>
      <c r="AU102" s="63">
        <f t="shared" si="234"/>
        <v>-1.1176760222840357E-4</v>
      </c>
      <c r="AV102" s="63">
        <f t="shared" si="234"/>
        <v>-2.4228151249198543E-4</v>
      </c>
      <c r="AW102" s="63">
        <f t="shared" si="234"/>
        <v>-3.5876845302492051E-4</v>
      </c>
      <c r="AX102" s="63">
        <f t="shared" si="234"/>
        <v>-1.8826366962019418E-4</v>
      </c>
      <c r="AY102" s="63">
        <f t="shared" si="234"/>
        <v>-7.1084008267107741E-5</v>
      </c>
      <c r="AZ102" s="63">
        <f t="shared" si="234"/>
        <v>-7.0496464629573813E-5</v>
      </c>
      <c r="BA102" s="63">
        <f t="shared" si="234"/>
        <v>-3.9275770847883223E-6</v>
      </c>
      <c r="BB102" s="63">
        <f t="shared" si="234"/>
        <v>4.9752670852687489E-5</v>
      </c>
      <c r="BC102" s="63">
        <f t="shared" si="234"/>
        <v>6.074753172821603E-5</v>
      </c>
      <c r="BD102" s="63">
        <f t="shared" si="234"/>
        <v>1.0706367357896362E-4</v>
      </c>
      <c r="BE102" s="63">
        <f t="shared" ref="BE102:BF102" si="235">BE42/BE$57</f>
        <v>9.7590972300418854E-5</v>
      </c>
      <c r="BF102" s="63">
        <f t="shared" si="235"/>
        <v>2.2823012938325945E-4</v>
      </c>
      <c r="BG102" s="63">
        <f t="shared" ref="BG102:BH102" si="236">BG42/BG$57</f>
        <v>3.3492253808770387E-4</v>
      </c>
      <c r="BH102" s="63">
        <f t="shared" si="236"/>
        <v>4.4412238231301542E-4</v>
      </c>
      <c r="BI102" s="63">
        <f t="shared" ref="BI102:BJ102" si="237">BI42/BI$57</f>
        <v>1.9730902684996355E-4</v>
      </c>
      <c r="BJ102" s="63">
        <f t="shared" si="237"/>
        <v>2.0310234537425218E-4</v>
      </c>
      <c r="BK102" s="63">
        <f t="shared" ref="BK102:BL102" si="238">BK42/BK$57</f>
        <v>3.524742779263496E-4</v>
      </c>
      <c r="BL102" s="63">
        <f t="shared" si="238"/>
        <v>4.7186283673335462E-4</v>
      </c>
      <c r="BM102" s="63">
        <f t="shared" ref="BM102:BN102" si="239">BM42/BM$57</f>
        <v>3.9438931491049816E-4</v>
      </c>
      <c r="BN102" s="63">
        <f t="shared" si="239"/>
        <v>3.7041239952130192E-4</v>
      </c>
      <c r="BO102" s="63">
        <f t="shared" ref="BO102:BP102" si="240">BO42/BO$57</f>
        <v>4.8386409769237456E-4</v>
      </c>
      <c r="BP102" s="63">
        <f t="shared" si="240"/>
        <v>3.9695093377522091E-4</v>
      </c>
      <c r="BQ102" s="63">
        <f t="shared" ref="BQ102:BR102" si="241">BQ42/BQ$57</f>
        <v>2.5563589071322495E-4</v>
      </c>
      <c r="BR102" s="63">
        <f t="shared" si="241"/>
        <v>7.2183600486567043E-5</v>
      </c>
      <c r="BS102" s="63">
        <f t="shared" ref="BS102:BT102" si="242">BS42/BS$57</f>
        <v>9.1731860646760883E-5</v>
      </c>
      <c r="BT102" s="63">
        <f t="shared" si="242"/>
        <v>9.4912993994748993E-5</v>
      </c>
      <c r="BU102" s="63">
        <f t="shared" ref="BU102" si="243">BU42/BU$57</f>
        <v>1.1068690203668327E-3</v>
      </c>
      <c r="BV102" s="63">
        <f t="shared" ref="BV102:BY102" si="244">BV42/BV$57</f>
        <v>9.7930927522975222E-4</v>
      </c>
      <c r="BW102" s="63">
        <f t="shared" si="244"/>
        <v>3.3706340895090571E-4</v>
      </c>
      <c r="BX102" s="63">
        <f t="shared" si="244"/>
        <v>4.2547390051062342E-4</v>
      </c>
      <c r="BY102" s="63">
        <f t="shared" si="244"/>
        <v>1.0576546271569671E-3</v>
      </c>
      <c r="BZ102" s="63">
        <v>3.8303761127761145E-4</v>
      </c>
    </row>
    <row r="103" spans="1:78" s="5" customFormat="1" x14ac:dyDescent="0.55000000000000004">
      <c r="A103" s="32"/>
      <c r="B103" s="100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</row>
    <row r="104" spans="1:78" s="5" customFormat="1" x14ac:dyDescent="0.55000000000000004">
      <c r="A104" s="32" t="s">
        <v>79</v>
      </c>
      <c r="B104" s="100"/>
      <c r="C104" s="19"/>
      <c r="D104" s="19"/>
      <c r="E104" s="63">
        <f>E44/E$57</f>
        <v>-0.15325518895182383</v>
      </c>
      <c r="F104" s="63">
        <f t="shared" ref="F104:BD104" si="245">F44/F$57</f>
        <v>-0.13798709728148859</v>
      </c>
      <c r="G104" s="63">
        <f t="shared" si="245"/>
        <v>-7.9806581465334397E-2</v>
      </c>
      <c r="H104" s="63">
        <f t="shared" si="245"/>
        <v>-0.10497831786675169</v>
      </c>
      <c r="I104" s="63">
        <f t="shared" si="245"/>
        <v>-9.0798615345560607E-2</v>
      </c>
      <c r="J104" s="63">
        <f t="shared" si="245"/>
        <v>-7.0756974113792032E-2</v>
      </c>
      <c r="K104" s="63">
        <f t="shared" si="245"/>
        <v>-6.0516989012538089E-2</v>
      </c>
      <c r="L104" s="63">
        <f t="shared" si="245"/>
        <v>-3.1236126699976739E-2</v>
      </c>
      <c r="M104" s="63">
        <f t="shared" si="245"/>
        <v>7.6876349891890228E-4</v>
      </c>
      <c r="N104" s="63">
        <f t="shared" si="245"/>
        <v>2.3549348837508716E-2</v>
      </c>
      <c r="O104" s="63">
        <f t="shared" si="245"/>
        <v>5.9356856271437754E-2</v>
      </c>
      <c r="P104" s="63">
        <f t="shared" si="245"/>
        <v>8.2109068277006259E-2</v>
      </c>
      <c r="Q104" s="63">
        <f t="shared" si="245"/>
        <v>2.9665261351249392E-2</v>
      </c>
      <c r="R104" s="63">
        <f t="shared" si="245"/>
        <v>4.1572611074222117E-2</v>
      </c>
      <c r="S104" s="63">
        <f t="shared" si="245"/>
        <v>1.1322992712720121E-2</v>
      </c>
      <c r="T104" s="63">
        <f t="shared" si="245"/>
        <v>1.6159383127624116E-2</v>
      </c>
      <c r="U104" s="63">
        <f t="shared" si="245"/>
        <v>-3.4134902942643832E-3</v>
      </c>
      <c r="V104" s="63">
        <f t="shared" si="245"/>
        <v>3.4792645672408935E-4</v>
      </c>
      <c r="W104" s="63">
        <f t="shared" si="245"/>
        <v>5.2247520725130434E-3</v>
      </c>
      <c r="X104" s="63">
        <f t="shared" si="245"/>
        <v>2.7988715241714849E-3</v>
      </c>
      <c r="Y104" s="63">
        <f t="shared" si="245"/>
        <v>2.0288753586256859E-3</v>
      </c>
      <c r="Z104" s="63">
        <f t="shared" si="245"/>
        <v>2.533294280860186E-3</v>
      </c>
      <c r="AA104" s="63">
        <f t="shared" si="245"/>
        <v>2.7924177646896993E-3</v>
      </c>
      <c r="AB104" s="63">
        <f t="shared" si="245"/>
        <v>-2.7746832035947895E-3</v>
      </c>
      <c r="AC104" s="63">
        <f t="shared" si="245"/>
        <v>-5.6806438468417608E-3</v>
      </c>
      <c r="AD104" s="63">
        <f t="shared" si="245"/>
        <v>-1.6830835625242353E-2</v>
      </c>
      <c r="AE104" s="63">
        <f t="shared" si="245"/>
        <v>-1.3266452645038129E-3</v>
      </c>
      <c r="AF104" s="63">
        <f t="shared" si="245"/>
        <v>6.7326214490950574E-3</v>
      </c>
      <c r="AG104" s="63">
        <f t="shared" si="245"/>
        <v>2.5374996646331634E-2</v>
      </c>
      <c r="AH104" s="63">
        <f t="shared" si="245"/>
        <v>1.4055216620022631E-2</v>
      </c>
      <c r="AI104" s="63">
        <f t="shared" si="245"/>
        <v>7.0476571287084297E-4</v>
      </c>
      <c r="AJ104" s="63">
        <f t="shared" si="245"/>
        <v>7.969558030083843E-4</v>
      </c>
      <c r="AK104" s="63">
        <f t="shared" si="245"/>
        <v>-5.211680467259807E-3</v>
      </c>
      <c r="AL104" s="63">
        <f t="shared" si="245"/>
        <v>0</v>
      </c>
      <c r="AM104" s="63">
        <f t="shared" si="245"/>
        <v>4.1161181032571322E-3</v>
      </c>
      <c r="AN104" s="63">
        <f t="shared" si="245"/>
        <v>3.7048361033163411E-3</v>
      </c>
      <c r="AO104" s="63">
        <f t="shared" si="245"/>
        <v>-1.4473029971930493E-2</v>
      </c>
      <c r="AP104" s="63">
        <f t="shared" si="245"/>
        <v>-1.202399831183527E-2</v>
      </c>
      <c r="AQ104" s="63">
        <f t="shared" si="245"/>
        <v>-1.6188726983023601E-2</v>
      </c>
      <c r="AR104" s="63">
        <f t="shared" si="245"/>
        <v>-3.507361932370045E-3</v>
      </c>
      <c r="AS104" s="63">
        <f t="shared" si="245"/>
        <v>-1.6618856521825776E-3</v>
      </c>
      <c r="AT104" s="63">
        <f t="shared" si="245"/>
        <v>-1.1671521084437498E-2</v>
      </c>
      <c r="AU104" s="63">
        <f t="shared" si="245"/>
        <v>-5.3130108184277916E-3</v>
      </c>
      <c r="AV104" s="63">
        <f t="shared" si="245"/>
        <v>-1.7521212700316556E-2</v>
      </c>
      <c r="AW104" s="63">
        <f t="shared" si="245"/>
        <v>-1.5285137019248732E-2</v>
      </c>
      <c r="AX104" s="63">
        <f t="shared" si="245"/>
        <v>-1.6309810194895573E-2</v>
      </c>
      <c r="AY104" s="63">
        <f t="shared" si="245"/>
        <v>-6.9054069284616047E-3</v>
      </c>
      <c r="AZ104" s="63">
        <f t="shared" si="245"/>
        <v>-7.2760255003126821E-3</v>
      </c>
      <c r="BA104" s="63">
        <f t="shared" si="245"/>
        <v>-7.5406032745206446E-4</v>
      </c>
      <c r="BB104" s="63">
        <f t="shared" si="245"/>
        <v>7.0562949242005263E-3</v>
      </c>
      <c r="BC104" s="63">
        <f t="shared" si="245"/>
        <v>6.9665320353091819E-3</v>
      </c>
      <c r="BD104" s="63">
        <f t="shared" si="245"/>
        <v>2.0734640639455775E-2</v>
      </c>
      <c r="BE104" s="63">
        <f t="shared" ref="BE104:BF104" si="246">BE44/BE$57</f>
        <v>2.2071696693609894E-2</v>
      </c>
      <c r="BF104" s="63">
        <f t="shared" si="246"/>
        <v>2.5477865894287931E-2</v>
      </c>
      <c r="BG104" s="63">
        <f t="shared" ref="BG104:BH104" si="247">BG44/BG$57</f>
        <v>2.6741145043029223E-2</v>
      </c>
      <c r="BH104" s="63">
        <f t="shared" si="247"/>
        <v>4.3428262239102219E-2</v>
      </c>
      <c r="BI104" s="63">
        <f t="shared" ref="BI104:BJ104" si="248">BI44/BI$57</f>
        <v>4.3848877721538344E-2</v>
      </c>
      <c r="BJ104" s="63">
        <f t="shared" si="248"/>
        <v>3.625934000337705E-2</v>
      </c>
      <c r="BK104" s="63">
        <f t="shared" ref="BK104:BL104" si="249">BK44/BK$57</f>
        <v>3.2675543476889092E-2</v>
      </c>
      <c r="BL104" s="63">
        <f t="shared" si="249"/>
        <v>3.1399112177714621E-2</v>
      </c>
      <c r="BM104" s="63">
        <f t="shared" ref="BM104:BN104" si="250">BM44/BM$57</f>
        <v>3.3677553699906229E-2</v>
      </c>
      <c r="BN104" s="63">
        <f t="shared" si="250"/>
        <v>3.1085633631505665E-2</v>
      </c>
      <c r="BO104" s="63">
        <f t="shared" ref="BO104:BP104" si="251">BO44/BO$57</f>
        <v>3.0660935987574349E-2</v>
      </c>
      <c r="BP104" s="63">
        <f t="shared" si="251"/>
        <v>2.4548551173532281E-2</v>
      </c>
      <c r="BQ104" s="63">
        <f t="shared" ref="BQ104:BR104" si="252">BQ44/BQ$57</f>
        <v>1.9285713070617796E-2</v>
      </c>
      <c r="BR104" s="63">
        <f t="shared" si="252"/>
        <v>1.6409198594813559E-2</v>
      </c>
      <c r="BS104" s="63">
        <f t="shared" ref="BS104:BT104" si="253">BS44/BS$57</f>
        <v>2.4081053307780508E-2</v>
      </c>
      <c r="BT104" s="63">
        <f t="shared" si="253"/>
        <v>2.6589105539619878E-2</v>
      </c>
      <c r="BU104" s="63">
        <f t="shared" ref="BU104" si="254">BU44/BU$57</f>
        <v>3.5303670936367111E-2</v>
      </c>
      <c r="BV104" s="63">
        <f t="shared" ref="BV104:BY104" si="255">BV44/BV$57</f>
        <v>3.1037562022427086E-2</v>
      </c>
      <c r="BW104" s="63">
        <f t="shared" si="255"/>
        <v>3.1116132392005898E-2</v>
      </c>
      <c r="BX104" s="63">
        <f t="shared" si="255"/>
        <v>3.9275848646386842E-2</v>
      </c>
      <c r="BY104" s="63">
        <f t="shared" si="255"/>
        <v>4.4731905570694341E-2</v>
      </c>
      <c r="BZ104" s="63">
        <v>6.0509995850127792E-2</v>
      </c>
    </row>
    <row r="105" spans="1:78" s="5" customFormat="1" x14ac:dyDescent="0.55000000000000004">
      <c r="A105" s="32"/>
      <c r="B105" s="100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</row>
    <row r="106" spans="1:78" s="5" customFormat="1" x14ac:dyDescent="0.55000000000000004">
      <c r="A106" s="32" t="s">
        <v>80</v>
      </c>
      <c r="B106" s="100"/>
      <c r="C106" s="19"/>
      <c r="D106" s="19"/>
      <c r="E106" s="63">
        <f>E46/E$57</f>
        <v>0.13485120359673367</v>
      </c>
      <c r="F106" s="63">
        <f t="shared" ref="F106:BD106" si="256">F46/F$57</f>
        <v>0.11662982529365006</v>
      </c>
      <c r="G106" s="63">
        <f t="shared" si="256"/>
        <v>6.7653091698606532E-2</v>
      </c>
      <c r="H106" s="63">
        <f t="shared" si="256"/>
        <v>8.8263713701281457E-2</v>
      </c>
      <c r="I106" s="63">
        <f t="shared" si="256"/>
        <v>7.5887276209907414E-2</v>
      </c>
      <c r="J106" s="63">
        <f t="shared" si="256"/>
        <v>5.8228952700079398E-2</v>
      </c>
      <c r="K106" s="63">
        <f t="shared" si="256"/>
        <v>4.9026319736826446E-2</v>
      </c>
      <c r="L106" s="63">
        <f t="shared" si="256"/>
        <v>2.5525137273955206E-2</v>
      </c>
      <c r="M106" s="63">
        <f t="shared" si="256"/>
        <v>-6.7172024517858978E-4</v>
      </c>
      <c r="N106" s="63">
        <f t="shared" si="256"/>
        <v>-2.144024969635672E-2</v>
      </c>
      <c r="O106" s="63">
        <f t="shared" si="256"/>
        <v>-5.5905837852128187E-2</v>
      </c>
      <c r="P106" s="63">
        <f t="shared" si="256"/>
        <v>-8.0328896821139278E-2</v>
      </c>
      <c r="Q106" s="63">
        <f t="shared" si="256"/>
        <v>-2.9462082103785665E-2</v>
      </c>
      <c r="R106" s="63">
        <f t="shared" si="256"/>
        <v>-4.1175690412866298E-2</v>
      </c>
      <c r="S106" s="63">
        <f t="shared" si="256"/>
        <v>-1.1166322302867708E-2</v>
      </c>
      <c r="T106" s="63">
        <f t="shared" si="256"/>
        <v>-1.6008362966262128E-2</v>
      </c>
      <c r="U106" s="63">
        <f t="shared" si="256"/>
        <v>3.3797012436560777E-3</v>
      </c>
      <c r="V106" s="63">
        <f t="shared" si="256"/>
        <v>-3.3394628802328312E-4</v>
      </c>
      <c r="W106" s="63">
        <f t="shared" si="256"/>
        <v>-4.8194760949171892E-3</v>
      </c>
      <c r="X106" s="63">
        <f t="shared" si="256"/>
        <v>-2.5805905463622755E-3</v>
      </c>
      <c r="Y106" s="63">
        <f t="shared" si="256"/>
        <v>-1.8388138527155415E-3</v>
      </c>
      <c r="Z106" s="63">
        <f t="shared" si="256"/>
        <v>-2.4846733611489486E-3</v>
      </c>
      <c r="AA106" s="63">
        <f t="shared" si="256"/>
        <v>-2.7473475027951881E-3</v>
      </c>
      <c r="AB106" s="63">
        <f t="shared" si="256"/>
        <v>2.7481702565494187E-3</v>
      </c>
      <c r="AC106" s="63">
        <f t="shared" si="256"/>
        <v>5.5736586609820369E-3</v>
      </c>
      <c r="AD106" s="63">
        <f t="shared" si="256"/>
        <v>1.6350669619038666E-2</v>
      </c>
      <c r="AE106" s="63">
        <f t="shared" si="256"/>
        <v>1.3040650060735604E-3</v>
      </c>
      <c r="AF106" s="63">
        <f t="shared" si="256"/>
        <v>-6.6571105837634178E-3</v>
      </c>
      <c r="AG106" s="63">
        <f t="shared" si="256"/>
        <v>-2.5234396537509529E-2</v>
      </c>
      <c r="AH106" s="63">
        <f t="shared" si="256"/>
        <v>-1.3912841399963878E-2</v>
      </c>
      <c r="AI106" s="63">
        <f t="shared" si="256"/>
        <v>-6.9812709171137503E-4</v>
      </c>
      <c r="AJ106" s="63">
        <f t="shared" si="256"/>
        <v>-7.7350042821200079E-4</v>
      </c>
      <c r="AK106" s="63">
        <f t="shared" si="256"/>
        <v>5.1185826427222912E-3</v>
      </c>
      <c r="AL106" s="63">
        <f t="shared" si="256"/>
        <v>0</v>
      </c>
      <c r="AM106" s="63">
        <f t="shared" si="256"/>
        <v>-3.984266979911842E-3</v>
      </c>
      <c r="AN106" s="63">
        <f t="shared" si="256"/>
        <v>-3.6038643372340484E-3</v>
      </c>
      <c r="AO106" s="63">
        <f t="shared" si="256"/>
        <v>1.4198290930743759E-2</v>
      </c>
      <c r="AP106" s="63">
        <f t="shared" si="256"/>
        <v>1.150279763062592E-2</v>
      </c>
      <c r="AQ106" s="63">
        <f t="shared" si="256"/>
        <v>1.5515525418996619E-2</v>
      </c>
      <c r="AR106" s="63">
        <f t="shared" si="256"/>
        <v>3.421511094606697E-3</v>
      </c>
      <c r="AS106" s="63">
        <f t="shared" si="256"/>
        <v>1.6110465388661803E-3</v>
      </c>
      <c r="AT106" s="63">
        <f t="shared" si="256"/>
        <v>1.1504035206575079E-2</v>
      </c>
      <c r="AU106" s="63">
        <f t="shared" si="256"/>
        <v>5.201243216199399E-3</v>
      </c>
      <c r="AV106" s="63">
        <f t="shared" si="256"/>
        <v>1.7278931187824559E-2</v>
      </c>
      <c r="AW106" s="63">
        <f t="shared" si="256"/>
        <v>1.4926368566223818E-2</v>
      </c>
      <c r="AX106" s="63">
        <f t="shared" si="256"/>
        <v>1.6121546525275386E-2</v>
      </c>
      <c r="AY106" s="63">
        <f t="shared" si="256"/>
        <v>6.8343229201944973E-3</v>
      </c>
      <c r="AZ106" s="63">
        <f t="shared" si="256"/>
        <v>7.205529035683108E-3</v>
      </c>
      <c r="BA106" s="63">
        <f t="shared" si="256"/>
        <v>7.5013275036727616E-4</v>
      </c>
      <c r="BB106" s="63">
        <f t="shared" si="256"/>
        <v>-7.0065422533478385E-3</v>
      </c>
      <c r="BC106" s="63">
        <f t="shared" si="256"/>
        <v>-6.9057845035809659E-3</v>
      </c>
      <c r="BD106" s="63">
        <f t="shared" si="256"/>
        <v>-2.0627576965876811E-2</v>
      </c>
      <c r="BE106" s="63">
        <f t="shared" ref="BE106:BF106" si="257">BE46/BE$57</f>
        <v>-2.1974105721309475E-2</v>
      </c>
      <c r="BF106" s="63">
        <f t="shared" si="257"/>
        <v>-2.524963576490467E-2</v>
      </c>
      <c r="BG106" s="63">
        <f t="shared" ref="BG106:BH106" si="258">BG46/BG$57</f>
        <v>-2.6406222504941519E-2</v>
      </c>
      <c r="BH106" s="63">
        <f t="shared" si="258"/>
        <v>-4.29841398567892E-2</v>
      </c>
      <c r="BI106" s="63">
        <f t="shared" ref="BI106:BJ106" si="259">BI46/BI$57</f>
        <v>-4.3651568694688378E-2</v>
      </c>
      <c r="BJ106" s="63">
        <f t="shared" si="259"/>
        <v>-3.6056237658002796E-2</v>
      </c>
      <c r="BK106" s="63">
        <f t="shared" ref="BK106:BL106" si="260">BK46/BK$57</f>
        <v>-3.2323069198962745E-2</v>
      </c>
      <c r="BL106" s="63">
        <f t="shared" si="260"/>
        <v>-3.0927249340981264E-2</v>
      </c>
      <c r="BM106" s="63">
        <f t="shared" ref="BM106:BN106" si="261">BM46/BM$57</f>
        <v>-3.3283164384995734E-2</v>
      </c>
      <c r="BN106" s="63">
        <f t="shared" si="261"/>
        <v>-3.0715221231984363E-2</v>
      </c>
      <c r="BO106" s="63">
        <f t="shared" ref="BO106:BP106" si="262">BO46/BO$57</f>
        <v>-3.0177071889881973E-2</v>
      </c>
      <c r="BP106" s="63">
        <f t="shared" si="262"/>
        <v>-2.415160023975706E-2</v>
      </c>
      <c r="BQ106" s="63">
        <f t="shared" ref="BQ106:BR106" si="263">BQ46/BQ$57</f>
        <v>-1.903007717990457E-2</v>
      </c>
      <c r="BR106" s="63">
        <f t="shared" si="263"/>
        <v>-1.6337014994326993E-2</v>
      </c>
      <c r="BS106" s="63">
        <f t="shared" ref="BS106:BT106" si="264">BS46/BS$57</f>
        <v>-2.3989321447133748E-2</v>
      </c>
      <c r="BT106" s="63">
        <f t="shared" si="264"/>
        <v>-2.6494192545625128E-2</v>
      </c>
      <c r="BU106" s="63">
        <f t="shared" ref="BU106" si="265">BU46/BU$57</f>
        <v>-3.4196801916000275E-2</v>
      </c>
      <c r="BV106" s="63">
        <f t="shared" ref="BV106:BY106" si="266">BV46/BV$57</f>
        <v>-3.0058252747197336E-2</v>
      </c>
      <c r="BW106" s="63">
        <f t="shared" si="266"/>
        <v>-3.0779068983054991E-2</v>
      </c>
      <c r="BX106" s="63">
        <f t="shared" si="266"/>
        <v>-3.8850374745876215E-2</v>
      </c>
      <c r="BY106" s="63">
        <f t="shared" si="266"/>
        <v>-4.3674250943537378E-2</v>
      </c>
      <c r="BZ106" s="63">
        <v>-6.0126958238850177E-2</v>
      </c>
    </row>
    <row r="107" spans="1:78" s="5" customFormat="1" ht="5.25" customHeight="1" x14ac:dyDescent="0.55000000000000004">
      <c r="A107" s="65"/>
      <c r="B107" s="9"/>
      <c r="C107" s="66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10"/>
      <c r="AL107" s="10"/>
      <c r="AM107" s="10"/>
      <c r="AN107" s="10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</row>
    <row r="108" spans="1:78" s="5" customFormat="1" ht="12.75" customHeight="1" x14ac:dyDescent="0.55000000000000004">
      <c r="A108" s="21"/>
      <c r="B108" s="21"/>
      <c r="C108" s="21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O108" s="13"/>
      <c r="AP108" s="13"/>
      <c r="AQ108" s="13"/>
      <c r="AR108" s="13"/>
      <c r="AW108" s="118"/>
    </row>
    <row r="109" spans="1:78" s="73" customFormat="1" x14ac:dyDescent="0.55000000000000004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119"/>
      <c r="L109" s="79"/>
      <c r="M109" s="79"/>
      <c r="N109" s="79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79"/>
      <c r="AV109" s="79"/>
      <c r="AW109" s="79"/>
      <c r="AX109" s="79"/>
      <c r="AY109" s="79"/>
      <c r="BA109" s="5"/>
    </row>
    <row r="110" spans="1:78" s="73" customFormat="1" x14ac:dyDescent="0.55000000000000004">
      <c r="A110" s="79"/>
      <c r="B110" s="79"/>
      <c r="C110" s="79"/>
      <c r="D110" s="79"/>
      <c r="E110" s="121"/>
      <c r="F110" s="79"/>
      <c r="G110" s="79"/>
      <c r="H110" s="79"/>
      <c r="I110" s="122"/>
      <c r="J110" s="122"/>
      <c r="K110" s="122"/>
      <c r="L110" s="122"/>
      <c r="M110" s="122"/>
      <c r="N110" s="122"/>
      <c r="O110" s="122"/>
      <c r="P110" s="122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123"/>
      <c r="AT110" s="79"/>
      <c r="AU110" s="79"/>
      <c r="AV110" s="79"/>
      <c r="AW110" s="79"/>
      <c r="AX110" s="79"/>
      <c r="AY110" s="79"/>
    </row>
    <row r="111" spans="1:78" s="73" customFormat="1" x14ac:dyDescent="0.55000000000000004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123"/>
      <c r="AT111" s="79"/>
      <c r="AU111" s="79"/>
      <c r="AV111" s="79"/>
      <c r="AW111" s="79"/>
      <c r="AX111" s="79"/>
      <c r="AY111" s="79"/>
    </row>
    <row r="112" spans="1:78" s="73" customFormat="1" x14ac:dyDescent="0.55000000000000004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123"/>
      <c r="AT112" s="79"/>
      <c r="AU112" s="79"/>
      <c r="AV112" s="79"/>
      <c r="AW112" s="79"/>
      <c r="AX112" s="79"/>
      <c r="AY112" s="79"/>
    </row>
    <row r="113" spans="1:51" s="73" customFormat="1" x14ac:dyDescent="0.55000000000000004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123"/>
      <c r="AT113" s="79"/>
      <c r="AU113" s="79"/>
      <c r="AV113" s="79"/>
      <c r="AW113" s="79"/>
      <c r="AX113" s="79"/>
      <c r="AY113" s="79"/>
    </row>
    <row r="114" spans="1:51" s="73" customFormat="1" x14ac:dyDescent="0.55000000000000004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123"/>
      <c r="AT114" s="79"/>
      <c r="AU114" s="79"/>
      <c r="AV114" s="79"/>
      <c r="AW114" s="79"/>
      <c r="AX114" s="79"/>
      <c r="AY114" s="79"/>
    </row>
    <row r="115" spans="1:51" s="73" customFormat="1" x14ac:dyDescent="0.55000000000000004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123"/>
      <c r="AT115" s="79"/>
      <c r="AU115" s="79"/>
      <c r="AV115" s="79"/>
      <c r="AW115" s="79"/>
      <c r="AX115" s="79"/>
      <c r="AY115" s="79"/>
    </row>
    <row r="116" spans="1:51" s="73" customFormat="1" x14ac:dyDescent="0.55000000000000004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123"/>
      <c r="AT116" s="79"/>
      <c r="AU116" s="79"/>
      <c r="AV116" s="79"/>
      <c r="AW116" s="79"/>
      <c r="AX116" s="79"/>
      <c r="AY116" s="79"/>
    </row>
    <row r="117" spans="1:51" s="73" customFormat="1" x14ac:dyDescent="0.55000000000000004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123"/>
      <c r="AT117" s="79"/>
      <c r="AU117" s="79"/>
      <c r="AV117" s="79"/>
      <c r="AW117" s="79"/>
      <c r="AX117" s="79"/>
      <c r="AY117" s="79"/>
    </row>
    <row r="118" spans="1:51" s="73" customFormat="1" x14ac:dyDescent="0.55000000000000004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123"/>
      <c r="AT118" s="79"/>
      <c r="AU118" s="79"/>
      <c r="AV118" s="79"/>
      <c r="AW118" s="79"/>
      <c r="AX118" s="79"/>
      <c r="AY118" s="79"/>
    </row>
    <row r="119" spans="1:51" s="73" customFormat="1" x14ac:dyDescent="0.55000000000000004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123"/>
      <c r="AT119" s="79"/>
      <c r="AU119" s="79"/>
      <c r="AV119" s="79"/>
      <c r="AW119" s="79"/>
      <c r="AX119" s="79"/>
      <c r="AY119" s="79"/>
    </row>
    <row r="120" spans="1:51" s="73" customFormat="1" x14ac:dyDescent="0.55000000000000004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123"/>
      <c r="AT120" s="79"/>
      <c r="AU120" s="79"/>
      <c r="AV120" s="79"/>
      <c r="AW120" s="79"/>
      <c r="AX120" s="79"/>
      <c r="AY120" s="79"/>
    </row>
    <row r="121" spans="1:51" s="73" customFormat="1" x14ac:dyDescent="0.55000000000000004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123"/>
      <c r="AT121" s="79"/>
      <c r="AU121" s="79"/>
      <c r="AV121" s="79"/>
      <c r="AW121" s="79"/>
      <c r="AX121" s="79"/>
      <c r="AY121" s="79"/>
    </row>
    <row r="122" spans="1:51" s="73" customFormat="1" x14ac:dyDescent="0.55000000000000004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123"/>
      <c r="AT122" s="79"/>
      <c r="AU122" s="79"/>
      <c r="AV122" s="79"/>
      <c r="AW122" s="79"/>
      <c r="AX122" s="79"/>
      <c r="AY122" s="79"/>
    </row>
    <row r="123" spans="1:51" s="73" customFormat="1" x14ac:dyDescent="0.55000000000000004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123"/>
      <c r="AT123" s="79"/>
      <c r="AU123" s="79"/>
      <c r="AV123" s="79"/>
      <c r="AW123" s="79"/>
      <c r="AX123" s="79"/>
      <c r="AY123" s="79"/>
    </row>
    <row r="124" spans="1:51" s="73" customFormat="1" x14ac:dyDescent="0.55000000000000004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123"/>
      <c r="AT124" s="79"/>
      <c r="AU124" s="79"/>
      <c r="AV124" s="79"/>
      <c r="AW124" s="79"/>
      <c r="AX124" s="79"/>
      <c r="AY124" s="79"/>
    </row>
    <row r="125" spans="1:51" s="73" customFormat="1" x14ac:dyDescent="0.55000000000000004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123"/>
      <c r="AT125" s="79"/>
      <c r="AU125" s="79"/>
      <c r="AV125" s="79"/>
      <c r="AW125" s="79"/>
      <c r="AX125" s="79"/>
      <c r="AY125" s="79"/>
    </row>
    <row r="126" spans="1:51" s="73" customFormat="1" x14ac:dyDescent="0.55000000000000004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123"/>
      <c r="AT126" s="79"/>
      <c r="AU126" s="79"/>
      <c r="AV126" s="79"/>
      <c r="AW126" s="79"/>
      <c r="AX126" s="79"/>
      <c r="AY126" s="79"/>
    </row>
    <row r="127" spans="1:51" s="73" customFormat="1" x14ac:dyDescent="0.55000000000000004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123"/>
      <c r="AT127" s="79"/>
      <c r="AU127" s="79"/>
      <c r="AV127" s="79"/>
      <c r="AW127" s="79"/>
      <c r="AX127" s="79"/>
      <c r="AY127" s="79"/>
    </row>
    <row r="128" spans="1:51" s="73" customFormat="1" x14ac:dyDescent="0.55000000000000004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123"/>
      <c r="AT128" s="79"/>
      <c r="AU128" s="79"/>
      <c r="AV128" s="79"/>
      <c r="AW128" s="79"/>
      <c r="AX128" s="79"/>
      <c r="AY128" s="79"/>
    </row>
    <row r="129" spans="1:51" s="73" customFormat="1" x14ac:dyDescent="0.55000000000000004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123"/>
      <c r="AT129" s="79"/>
      <c r="AU129" s="79"/>
      <c r="AV129" s="79"/>
      <c r="AW129" s="79"/>
      <c r="AX129" s="79"/>
      <c r="AY129" s="79"/>
    </row>
    <row r="130" spans="1:51" s="73" customFormat="1" x14ac:dyDescent="0.55000000000000004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123"/>
      <c r="AT130" s="79"/>
      <c r="AU130" s="79"/>
      <c r="AV130" s="79"/>
      <c r="AW130" s="79"/>
      <c r="AX130" s="79"/>
      <c r="AY130" s="79"/>
    </row>
    <row r="131" spans="1:51" s="73" customFormat="1" x14ac:dyDescent="0.55000000000000004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123"/>
      <c r="AT131" s="79"/>
      <c r="AU131" s="79"/>
      <c r="AV131" s="79"/>
      <c r="AW131" s="79"/>
      <c r="AX131" s="79"/>
      <c r="AY131" s="79"/>
    </row>
    <row r="132" spans="1:51" s="73" customFormat="1" x14ac:dyDescent="0.55000000000000004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123"/>
      <c r="AT132" s="79"/>
      <c r="AU132" s="79"/>
      <c r="AV132" s="79"/>
      <c r="AW132" s="79"/>
      <c r="AX132" s="79"/>
      <c r="AY132" s="79"/>
    </row>
    <row r="133" spans="1:51" s="73" customFormat="1" x14ac:dyDescent="0.55000000000000004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123"/>
      <c r="AT133" s="79"/>
      <c r="AU133" s="79"/>
      <c r="AV133" s="79"/>
      <c r="AW133" s="79"/>
      <c r="AX133" s="79"/>
      <c r="AY133" s="79"/>
    </row>
    <row r="134" spans="1:51" s="73" customFormat="1" x14ac:dyDescent="0.55000000000000004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123"/>
      <c r="AT134" s="79"/>
      <c r="AU134" s="79"/>
      <c r="AV134" s="79"/>
      <c r="AW134" s="79"/>
      <c r="AX134" s="79"/>
      <c r="AY134" s="79"/>
    </row>
    <row r="135" spans="1:51" s="73" customFormat="1" x14ac:dyDescent="0.55000000000000004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123"/>
      <c r="AT135" s="79"/>
      <c r="AU135" s="79"/>
      <c r="AV135" s="79"/>
      <c r="AW135" s="79"/>
      <c r="AX135" s="79"/>
      <c r="AY135" s="79"/>
    </row>
    <row r="136" spans="1:51" s="73" customFormat="1" x14ac:dyDescent="0.55000000000000004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123"/>
      <c r="AT136" s="79"/>
      <c r="AU136" s="79"/>
      <c r="AV136" s="79"/>
      <c r="AW136" s="79"/>
      <c r="AX136" s="79"/>
      <c r="AY136" s="79"/>
    </row>
    <row r="137" spans="1:51" s="73" customFormat="1" x14ac:dyDescent="0.55000000000000004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123"/>
      <c r="AT137" s="79"/>
      <c r="AU137" s="79"/>
      <c r="AV137" s="79"/>
      <c r="AW137" s="79"/>
      <c r="AX137" s="79"/>
      <c r="AY137" s="79"/>
    </row>
    <row r="138" spans="1:51" s="73" customFormat="1" x14ac:dyDescent="0.55000000000000004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123"/>
      <c r="AT138" s="79"/>
      <c r="AU138" s="79"/>
      <c r="AV138" s="79"/>
      <c r="AW138" s="79"/>
      <c r="AX138" s="79"/>
      <c r="AY138" s="79"/>
    </row>
    <row r="139" spans="1:51" s="73" customFormat="1" x14ac:dyDescent="0.55000000000000004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123"/>
      <c r="AT139" s="79"/>
      <c r="AU139" s="79"/>
      <c r="AV139" s="79"/>
      <c r="AW139" s="79"/>
      <c r="AX139" s="79"/>
      <c r="AY139" s="79"/>
    </row>
    <row r="140" spans="1:51" s="73" customFormat="1" x14ac:dyDescent="0.55000000000000004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123"/>
      <c r="AT140" s="79"/>
      <c r="AU140" s="79"/>
      <c r="AV140" s="79"/>
      <c r="AW140" s="79"/>
      <c r="AX140" s="79"/>
      <c r="AY140" s="79"/>
    </row>
    <row r="141" spans="1:51" s="73" customFormat="1" x14ac:dyDescent="0.55000000000000004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123"/>
      <c r="AT141" s="79"/>
      <c r="AU141" s="79"/>
      <c r="AV141" s="79"/>
      <c r="AW141" s="79"/>
      <c r="AX141" s="79"/>
      <c r="AY141" s="79"/>
    </row>
    <row r="142" spans="1:51" s="73" customFormat="1" x14ac:dyDescent="0.55000000000000004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123"/>
      <c r="AT142" s="79"/>
      <c r="AU142" s="79"/>
      <c r="AV142" s="79"/>
      <c r="AW142" s="79"/>
      <c r="AX142" s="79"/>
      <c r="AY142" s="79"/>
    </row>
    <row r="143" spans="1:51" s="73" customFormat="1" x14ac:dyDescent="0.55000000000000004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123"/>
      <c r="AT143" s="79"/>
      <c r="AU143" s="79"/>
      <c r="AV143" s="79"/>
      <c r="AW143" s="79"/>
      <c r="AX143" s="79"/>
      <c r="AY143" s="79"/>
    </row>
    <row r="144" spans="1:51" s="73" customFormat="1" x14ac:dyDescent="0.55000000000000004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123"/>
      <c r="AT144" s="79"/>
      <c r="AU144" s="79"/>
      <c r="AV144" s="79"/>
      <c r="AW144" s="79"/>
      <c r="AX144" s="79"/>
      <c r="AY144" s="79"/>
    </row>
    <row r="145" spans="1:51" s="73" customFormat="1" x14ac:dyDescent="0.55000000000000004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123"/>
      <c r="AT145" s="79"/>
      <c r="AU145" s="79"/>
      <c r="AV145" s="79"/>
      <c r="AW145" s="79"/>
      <c r="AX145" s="79"/>
      <c r="AY145" s="79"/>
    </row>
    <row r="146" spans="1:51" s="73" customFormat="1" x14ac:dyDescent="0.55000000000000004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123"/>
      <c r="AT146" s="79"/>
      <c r="AU146" s="79"/>
      <c r="AV146" s="79"/>
      <c r="AW146" s="79"/>
      <c r="AX146" s="79"/>
      <c r="AY146" s="79"/>
    </row>
  </sheetData>
  <mergeCells count="4">
    <mergeCell ref="B68:C68"/>
    <mergeCell ref="A85:C85"/>
    <mergeCell ref="B7:C7"/>
    <mergeCell ref="A24:C24"/>
  </mergeCells>
  <pageMargins left="0.7" right="0.7" top="0.75" bottom="0.75" header="0.3" footer="0.3"/>
  <pageSetup paperSize="9" orientation="portrait" horizontalDpi="200" verticalDpi="200" r:id="rId1"/>
  <ignoredErrors>
    <ignoredError sqref="E75 E79 E82 F75:BD75 F79:BD79 F82:BD82 BE75:BE86 BF75:BF84 BG75:BG83 BH75:BH85 BI75:BI82 BJ75:BJ82 BK75:BK82 BL75:BL82 BM75:BM82 BN75:BN82 BO75:BO82 BP75 BQ75:BS82 BP79:BP8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4:AD76"/>
  <sheetViews>
    <sheetView topLeftCell="X14" zoomScale="70" zoomScaleNormal="70" workbookViewId="0">
      <selection activeCell="X26" sqref="X26:AD26"/>
    </sheetView>
  </sheetViews>
  <sheetFormatPr baseColWidth="10" defaultColWidth="11.3984375" defaultRowHeight="14.25" x14ac:dyDescent="0.45"/>
  <cols>
    <col min="1" max="1" width="78.86328125" style="131" bestFit="1" customWidth="1"/>
    <col min="2" max="20" width="16.1328125" style="131" bestFit="1" customWidth="1"/>
    <col min="21" max="23" width="17.3984375" style="131" bestFit="1" customWidth="1"/>
    <col min="24" max="24" width="17.86328125" style="176" customWidth="1"/>
    <col min="25" max="25" width="18.3984375" style="176" customWidth="1"/>
    <col min="26" max="26" width="16.1328125" style="176" customWidth="1"/>
    <col min="27" max="29" width="15.59765625" style="176" customWidth="1"/>
    <col min="30" max="30" width="14.1328125" style="176" bestFit="1" customWidth="1"/>
    <col min="31" max="16384" width="11.3984375" style="176"/>
  </cols>
  <sheetData>
    <row r="4" spans="1:30" s="6" customFormat="1" ht="20.65" x14ac:dyDescent="0.6">
      <c r="A4" s="54" t="s">
        <v>82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3"/>
      <c r="O4" s="133"/>
      <c r="P4" s="133"/>
      <c r="Q4" s="133"/>
      <c r="R4" s="133"/>
    </row>
    <row r="5" spans="1:30" s="6" customFormat="1" ht="20.65" x14ac:dyDescent="0.6">
      <c r="A5" s="54" t="s">
        <v>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3"/>
      <c r="O5" s="133"/>
      <c r="P5" s="133"/>
      <c r="Q5" s="133"/>
      <c r="R5" s="133"/>
    </row>
    <row r="6" spans="1:30" s="6" customFormat="1" ht="9" customHeight="1" x14ac:dyDescent="0.6">
      <c r="A6" s="134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33"/>
      <c r="O6" s="133"/>
      <c r="P6" s="133"/>
      <c r="Q6" s="133"/>
      <c r="R6" s="133"/>
      <c r="S6" s="133"/>
      <c r="T6" s="133"/>
      <c r="U6" s="133"/>
      <c r="V6" s="133"/>
      <c r="W6" s="133"/>
    </row>
    <row r="7" spans="1:30" s="148" customFormat="1" ht="19.5" customHeight="1" x14ac:dyDescent="0.6">
      <c r="A7" s="136"/>
      <c r="B7" s="137">
        <v>1991</v>
      </c>
      <c r="C7" s="137">
        <v>1992</v>
      </c>
      <c r="D7" s="137">
        <v>1993</v>
      </c>
      <c r="E7" s="137">
        <v>1994</v>
      </c>
      <c r="F7" s="137">
        <v>1995</v>
      </c>
      <c r="G7" s="137">
        <v>1996</v>
      </c>
      <c r="H7" s="137">
        <v>1997</v>
      </c>
      <c r="I7" s="137">
        <v>1998</v>
      </c>
      <c r="J7" s="137">
        <v>1999</v>
      </c>
      <c r="K7" s="137">
        <v>2000</v>
      </c>
      <c r="L7" s="137">
        <v>2001</v>
      </c>
      <c r="M7" s="137">
        <v>2002</v>
      </c>
      <c r="N7" s="137">
        <v>2003</v>
      </c>
      <c r="O7" s="159">
        <v>2004</v>
      </c>
      <c r="P7" s="159">
        <v>2005</v>
      </c>
      <c r="Q7" s="137">
        <v>2006</v>
      </c>
      <c r="R7" s="159">
        <v>2007</v>
      </c>
      <c r="S7" s="159">
        <v>2008</v>
      </c>
      <c r="T7" s="159">
        <v>2009</v>
      </c>
      <c r="U7" s="137">
        <v>2010</v>
      </c>
      <c r="V7" s="137">
        <v>2011</v>
      </c>
      <c r="W7" s="137">
        <v>2012</v>
      </c>
      <c r="X7" s="137">
        <v>2013</v>
      </c>
      <c r="Y7" s="137">
        <v>2014</v>
      </c>
      <c r="Z7" s="137">
        <v>2015</v>
      </c>
      <c r="AA7" s="137">
        <v>2016</v>
      </c>
      <c r="AB7" s="137">
        <v>2017</v>
      </c>
      <c r="AC7" s="137">
        <v>2018</v>
      </c>
      <c r="AD7" s="137">
        <v>2019</v>
      </c>
    </row>
    <row r="8" spans="1:30" s="133" customFormat="1" ht="9" customHeight="1" x14ac:dyDescent="0.75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143"/>
      <c r="O8" s="143"/>
      <c r="P8" s="143"/>
      <c r="Q8" s="143"/>
      <c r="R8" s="143"/>
      <c r="S8" s="143"/>
      <c r="T8" s="143"/>
      <c r="U8" s="143"/>
      <c r="V8" s="135"/>
      <c r="W8" s="143"/>
      <c r="X8" s="143"/>
      <c r="Y8" s="143"/>
      <c r="Z8" s="290"/>
      <c r="AA8" s="143"/>
      <c r="AB8" s="143"/>
      <c r="AC8" s="143"/>
      <c r="AD8" s="143"/>
    </row>
    <row r="9" spans="1:30" s="140" customFormat="1" ht="19.5" customHeight="1" x14ac:dyDescent="0.45">
      <c r="A9" s="144" t="s">
        <v>83</v>
      </c>
      <c r="B9" s="146">
        <v>8290583.5205284785</v>
      </c>
      <c r="C9" s="146">
        <v>9329348.3573708721</v>
      </c>
      <c r="D9" s="146">
        <v>10245373.15938613</v>
      </c>
      <c r="E9" s="146">
        <v>11482680.980009867</v>
      </c>
      <c r="F9" s="146">
        <v>11406112.502269756</v>
      </c>
      <c r="G9" s="146">
        <v>11636834.364913059</v>
      </c>
      <c r="H9" s="146">
        <v>12966889.517668061</v>
      </c>
      <c r="I9" s="146">
        <v>12510700.649464902</v>
      </c>
      <c r="J9" s="146">
        <v>13261260.094680151</v>
      </c>
      <c r="K9" s="146">
        <v>14680707.288236577</v>
      </c>
      <c r="L9" s="146">
        <v>15934076.923850875</v>
      </c>
      <c r="M9" s="146">
        <v>16856223.921733882</v>
      </c>
      <c r="N9" s="146">
        <v>17082983.377190471</v>
      </c>
      <c r="O9" s="146">
        <v>16727406.970593613</v>
      </c>
      <c r="P9" s="146">
        <v>16192873.013452537</v>
      </c>
      <c r="Q9" s="146">
        <v>15131141.387977522</v>
      </c>
      <c r="R9" s="146">
        <v>12515101.514934715</v>
      </c>
      <c r="S9" s="146">
        <v>16963936.188346248</v>
      </c>
      <c r="T9" s="146">
        <v>20158124.188652128</v>
      </c>
      <c r="U9" s="146">
        <v>21445100.674078356</v>
      </c>
      <c r="V9" s="146">
        <v>32883877.963604555</v>
      </c>
      <c r="W9" s="146">
        <v>34165809.35202188</v>
      </c>
      <c r="X9" s="145">
        <v>35389397.29776679</v>
      </c>
      <c r="Y9" s="146">
        <v>41130664.659511521</v>
      </c>
      <c r="Z9" s="145">
        <v>47466877.007205941</v>
      </c>
      <c r="AA9" s="146">
        <v>55466624.604876697</v>
      </c>
      <c r="AB9" s="146">
        <v>60609397.378502794</v>
      </c>
      <c r="AC9" s="146">
        <v>67816379.997270092</v>
      </c>
      <c r="AD9" s="146">
        <v>75394435.959808916</v>
      </c>
    </row>
    <row r="10" spans="1:30" s="140" customFormat="1" ht="17.25" customHeight="1" x14ac:dyDescent="0.45">
      <c r="A10" s="147" t="s">
        <v>84</v>
      </c>
      <c r="B10" s="145">
        <v>3260443.3880537748</v>
      </c>
      <c r="C10" s="145">
        <v>3154668.3899615621</v>
      </c>
      <c r="D10" s="145">
        <v>3373142.0856371596</v>
      </c>
      <c r="E10" s="145">
        <v>2986714.1329069901</v>
      </c>
      <c r="F10" s="145">
        <v>2343793.516168667</v>
      </c>
      <c r="G10" s="145">
        <v>2009783.5088832751</v>
      </c>
      <c r="H10" s="145">
        <v>1927115.2488211375</v>
      </c>
      <c r="I10" s="145">
        <v>1798607.6590711232</v>
      </c>
      <c r="J10" s="145">
        <v>2076283.1135401521</v>
      </c>
      <c r="K10" s="145">
        <v>2768653.6086895764</v>
      </c>
      <c r="L10" s="145">
        <v>2769692.1016268749</v>
      </c>
      <c r="M10" s="145">
        <v>2541932.6383878812</v>
      </c>
      <c r="N10" s="145">
        <v>3680284.0591224693</v>
      </c>
      <c r="O10" s="145">
        <v>3185481.5223616101</v>
      </c>
      <c r="P10" s="145">
        <v>1670973.0834615398</v>
      </c>
      <c r="Q10" s="145">
        <v>-4754944.7909595771</v>
      </c>
      <c r="R10" s="145">
        <v>-11544754.916417541</v>
      </c>
      <c r="S10" s="145">
        <v>-21200334.751096562</v>
      </c>
      <c r="T10" s="145">
        <v>-11599181.702094177</v>
      </c>
      <c r="U10" s="145">
        <v>-8610392.1841670889</v>
      </c>
      <c r="V10" s="145">
        <v>-12823712.688604301</v>
      </c>
      <c r="W10" s="145">
        <v>-10220621.903504629</v>
      </c>
      <c r="X10" s="145">
        <v>-10829902.080724187</v>
      </c>
      <c r="Y10" s="145">
        <v>-11014682.274106625</v>
      </c>
      <c r="Z10" s="145">
        <v>-12681141.648400951</v>
      </c>
      <c r="AA10" s="145">
        <v>-4584723.922622256</v>
      </c>
      <c r="AB10" s="145">
        <v>2463507.9327110983</v>
      </c>
      <c r="AC10" s="145">
        <v>2991357.2655161805</v>
      </c>
      <c r="AD10" s="145">
        <v>4468046.0831378587</v>
      </c>
    </row>
    <row r="11" spans="1:30" s="6" customFormat="1" ht="13.5" customHeight="1" x14ac:dyDescent="0.7">
      <c r="A11" s="135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289"/>
      <c r="AA11" s="135"/>
      <c r="AB11" s="135"/>
      <c r="AC11" s="135"/>
      <c r="AD11" s="135"/>
    </row>
    <row r="12" spans="1:30" s="6" customFormat="1" ht="7.5" customHeight="1" x14ac:dyDescent="0.6">
      <c r="A12" s="54"/>
      <c r="B12" s="150"/>
      <c r="C12" s="150"/>
      <c r="D12" s="150"/>
      <c r="E12" s="151"/>
      <c r="F12" s="151"/>
      <c r="G12" s="151"/>
      <c r="H12" s="151"/>
      <c r="I12" s="151"/>
      <c r="J12" s="151"/>
      <c r="K12" s="151"/>
      <c r="L12" s="151"/>
      <c r="M12" s="151"/>
      <c r="N12" s="150"/>
      <c r="O12" s="150"/>
      <c r="P12" s="152"/>
      <c r="Q12" s="150"/>
      <c r="R12" s="150"/>
      <c r="S12" s="150"/>
      <c r="T12" s="150"/>
      <c r="U12" s="152"/>
      <c r="V12" s="133"/>
      <c r="W12" s="152"/>
    </row>
    <row r="13" spans="1:30" s="6" customFormat="1" ht="21" x14ac:dyDescent="0.65">
      <c r="A13" s="154"/>
      <c r="B13" s="156"/>
      <c r="C13" s="156"/>
      <c r="D13" s="156"/>
      <c r="E13" s="156"/>
      <c r="F13" s="156"/>
      <c r="G13" s="156"/>
      <c r="H13" s="156"/>
      <c r="I13" s="156"/>
      <c r="J13" s="156"/>
      <c r="K13" s="157"/>
      <c r="L13" s="157"/>
      <c r="M13" s="157"/>
      <c r="N13" s="157"/>
      <c r="O13" s="157"/>
      <c r="P13" s="157"/>
      <c r="Q13" s="157"/>
      <c r="R13" s="157"/>
      <c r="S13" s="133"/>
      <c r="T13" s="153"/>
      <c r="U13" s="157"/>
      <c r="V13" s="155"/>
      <c r="W13" s="133"/>
      <c r="AD13" s="153" t="s">
        <v>85</v>
      </c>
    </row>
    <row r="14" spans="1:30" s="6" customFormat="1" ht="27.75" customHeight="1" x14ac:dyDescent="0.6">
      <c r="A14" s="54" t="s">
        <v>82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3"/>
      <c r="O14" s="133"/>
      <c r="P14" s="133"/>
      <c r="Q14" s="133"/>
      <c r="R14" s="133"/>
      <c r="S14" s="133"/>
      <c r="T14" s="133"/>
      <c r="U14" s="157"/>
      <c r="V14" s="157"/>
      <c r="W14" s="133"/>
    </row>
    <row r="15" spans="1:30" s="6" customFormat="1" ht="27.75" customHeight="1" x14ac:dyDescent="0.6">
      <c r="A15" s="54" t="s">
        <v>31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3"/>
      <c r="O15" s="133"/>
      <c r="P15" s="133"/>
      <c r="Q15" s="133"/>
      <c r="R15" s="133"/>
      <c r="S15" s="133"/>
      <c r="T15" s="133"/>
      <c r="U15" s="133"/>
      <c r="V15" s="133"/>
      <c r="W15" s="133"/>
    </row>
    <row r="16" spans="1:30" s="12" customFormat="1" ht="9" customHeight="1" x14ac:dyDescent="0.6">
      <c r="A16" s="13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33"/>
      <c r="P16" s="133"/>
      <c r="Q16" s="133"/>
      <c r="R16" s="133"/>
      <c r="S16" s="133"/>
      <c r="T16" s="133"/>
      <c r="U16" s="133"/>
      <c r="V16" s="133"/>
      <c r="W16" s="133"/>
      <c r="AA16" s="6"/>
      <c r="AB16" s="6"/>
      <c r="AC16" s="6"/>
    </row>
    <row r="17" spans="1:30" s="133" customFormat="1" ht="20.65" x14ac:dyDescent="0.6">
      <c r="A17" s="158"/>
      <c r="B17" s="137">
        <v>1991</v>
      </c>
      <c r="C17" s="137">
        <v>1992</v>
      </c>
      <c r="D17" s="137">
        <v>1993</v>
      </c>
      <c r="E17" s="137">
        <v>1994</v>
      </c>
      <c r="F17" s="137">
        <v>1995</v>
      </c>
      <c r="G17" s="137">
        <v>1996</v>
      </c>
      <c r="H17" s="137">
        <v>1997</v>
      </c>
      <c r="I17" s="137">
        <v>1998</v>
      </c>
      <c r="J17" s="137">
        <v>1999</v>
      </c>
      <c r="K17" s="137">
        <v>2000</v>
      </c>
      <c r="L17" s="137">
        <v>2001</v>
      </c>
      <c r="M17" s="137">
        <v>2002</v>
      </c>
      <c r="N17" s="137">
        <v>2003</v>
      </c>
      <c r="O17" s="159">
        <v>2004</v>
      </c>
      <c r="P17" s="159">
        <v>2005</v>
      </c>
      <c r="Q17" s="137">
        <v>2006</v>
      </c>
      <c r="R17" s="159">
        <v>2007</v>
      </c>
      <c r="S17" s="159">
        <v>2008</v>
      </c>
      <c r="T17" s="159">
        <v>2009</v>
      </c>
      <c r="U17" s="137">
        <v>2010</v>
      </c>
      <c r="V17" s="137">
        <v>2011</v>
      </c>
      <c r="W17" s="137">
        <v>2012</v>
      </c>
      <c r="X17" s="137">
        <v>2013</v>
      </c>
      <c r="Y17" s="137">
        <v>2014</v>
      </c>
      <c r="Z17" s="137">
        <v>2015</v>
      </c>
      <c r="AA17" s="137">
        <v>2016</v>
      </c>
      <c r="AB17" s="137">
        <v>2017</v>
      </c>
      <c r="AC17" s="137">
        <v>2018</v>
      </c>
      <c r="AD17" s="137">
        <v>2019</v>
      </c>
    </row>
    <row r="18" spans="1:30" s="12" customFormat="1" ht="9" customHeight="1" x14ac:dyDescent="0.6">
      <c r="A18" s="141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3"/>
      <c r="N18" s="143"/>
      <c r="O18" s="143"/>
      <c r="P18" s="143"/>
      <c r="Q18" s="143"/>
      <c r="R18" s="143"/>
      <c r="S18" s="143"/>
      <c r="T18" s="143"/>
      <c r="U18" s="143"/>
      <c r="V18" s="135"/>
      <c r="W18" s="135"/>
      <c r="X18" s="160"/>
      <c r="Y18" s="143"/>
      <c r="Z18" s="34"/>
      <c r="AA18" s="143"/>
      <c r="AB18" s="143"/>
      <c r="AC18" s="143"/>
      <c r="AD18" s="143"/>
    </row>
    <row r="19" spans="1:30" s="12" customFormat="1" ht="20.65" x14ac:dyDescent="0.6">
      <c r="A19" s="161" t="s">
        <v>83</v>
      </c>
      <c r="B19" s="162">
        <f>B9/B$26</f>
        <v>0.62747238916855586</v>
      </c>
      <c r="C19" s="162">
        <f t="shared" ref="C19:AB20" si="0">C9/C$26</f>
        <v>0.55979182816090345</v>
      </c>
      <c r="D19" s="162">
        <f t="shared" si="0"/>
        <v>0.51420512965118736</v>
      </c>
      <c r="E19" s="162">
        <f t="shared" si="0"/>
        <v>0.47936782107672032</v>
      </c>
      <c r="F19" s="162">
        <f t="shared" si="0"/>
        <v>0.39140321404214756</v>
      </c>
      <c r="G19" s="162">
        <f t="shared" si="0"/>
        <v>0.36169144727688746</v>
      </c>
      <c r="H19" s="162">
        <f t="shared" si="0"/>
        <v>0.36401990981024696</v>
      </c>
      <c r="I19" s="162">
        <f t="shared" si="0"/>
        <v>0.33318088130263407</v>
      </c>
      <c r="J19" s="162">
        <f t="shared" si="0"/>
        <v>0.34672750113112133</v>
      </c>
      <c r="K19" s="162">
        <f t="shared" si="0"/>
        <v>0.34949742615294005</v>
      </c>
      <c r="L19" s="162">
        <f t="shared" si="0"/>
        <v>0.35355639094810792</v>
      </c>
      <c r="M19" s="162">
        <f t="shared" si="0"/>
        <v>0.35084622246193625</v>
      </c>
      <c r="N19" s="162">
        <f t="shared" si="0"/>
        <v>0.3266351800547726</v>
      </c>
      <c r="O19" s="162">
        <f t="shared" si="0"/>
        <v>0.27661540844103616</v>
      </c>
      <c r="P19" s="162">
        <f t="shared" si="0"/>
        <v>0.23525311356141373</v>
      </c>
      <c r="Q19" s="162">
        <f t="shared" si="0"/>
        <v>0.18434577069731206</v>
      </c>
      <c r="R19" s="162">
        <f t="shared" si="0"/>
        <v>0.13797906199650231</v>
      </c>
      <c r="S19" s="162">
        <f t="shared" si="0"/>
        <v>0.18074793396678154</v>
      </c>
      <c r="T19" s="162">
        <f t="shared" si="0"/>
        <v>0.20848985155273606</v>
      </c>
      <c r="U19" s="162">
        <f t="shared" si="0"/>
        <v>0.19231788956294046</v>
      </c>
      <c r="V19" s="162">
        <f t="shared" si="0"/>
        <v>0.26952652829001911</v>
      </c>
      <c r="W19" s="162">
        <f t="shared" si="0"/>
        <v>0.26292041644011138</v>
      </c>
      <c r="X19" s="162">
        <f t="shared" si="0"/>
        <v>0.25667514226888433</v>
      </c>
      <c r="Y19" s="162">
        <f t="shared" si="0"/>
        <v>0.27678880094748554</v>
      </c>
      <c r="Z19" s="162">
        <f t="shared" si="0"/>
        <v>0.29749847001060686</v>
      </c>
      <c r="AA19" s="162">
        <f t="shared" si="0"/>
        <v>0.32716455850851556</v>
      </c>
      <c r="AB19" s="162">
        <f t="shared" si="0"/>
        <v>0.33717569907481043</v>
      </c>
      <c r="AC19" s="162">
        <f t="shared" ref="AC19:AD19" si="1">AC9/AC$26</f>
        <v>0.35456587679372925</v>
      </c>
      <c r="AD19" s="162">
        <f t="shared" si="1"/>
        <v>0.3799343247935798</v>
      </c>
    </row>
    <row r="20" spans="1:30" s="12" customFormat="1" ht="20.65" x14ac:dyDescent="0.6">
      <c r="A20" s="161" t="s">
        <v>84</v>
      </c>
      <c r="B20" s="162">
        <f>B10/B$26</f>
        <v>0.24676649084894717</v>
      </c>
      <c r="C20" s="162">
        <f t="shared" si="0"/>
        <v>0.18929056109934625</v>
      </c>
      <c r="D20" s="162">
        <f t="shared" si="0"/>
        <v>0.16929465979361724</v>
      </c>
      <c r="E20" s="162">
        <f t="shared" si="0"/>
        <v>0.12468644287541983</v>
      </c>
      <c r="F20" s="162">
        <f t="shared" si="0"/>
        <v>8.0427780726957679E-2</v>
      </c>
      <c r="G20" s="162">
        <f t="shared" si="0"/>
        <v>6.2467289921475475E-2</v>
      </c>
      <c r="H20" s="162">
        <f t="shared" si="0"/>
        <v>5.4099968856369175E-2</v>
      </c>
      <c r="I20" s="162">
        <f t="shared" si="0"/>
        <v>4.7899929968559803E-2</v>
      </c>
      <c r="J20" s="162">
        <f t="shared" si="0"/>
        <v>5.4286278261544391E-2</v>
      </c>
      <c r="K20" s="162">
        <f t="shared" si="0"/>
        <v>6.5912172427918983E-2</v>
      </c>
      <c r="L20" s="162">
        <f t="shared" si="0"/>
        <v>6.1455856411920674E-2</v>
      </c>
      <c r="M20" s="162">
        <f t="shared" si="0"/>
        <v>5.2907903221503662E-2</v>
      </c>
      <c r="N20" s="162">
        <f t="shared" si="0"/>
        <v>7.0368870574987391E-2</v>
      </c>
      <c r="O20" s="162">
        <f t="shared" si="0"/>
        <v>5.2677218527562415E-2</v>
      </c>
      <c r="P20" s="162">
        <f t="shared" si="0"/>
        <v>2.4276212148089261E-2</v>
      </c>
      <c r="Q20" s="162">
        <f t="shared" si="0"/>
        <v>-5.793045875634209E-2</v>
      </c>
      <c r="R20" s="162">
        <f t="shared" si="0"/>
        <v>-0.12728098549147968</v>
      </c>
      <c r="S20" s="162">
        <f t="shared" si="0"/>
        <v>-0.22588605988139035</v>
      </c>
      <c r="T20" s="162">
        <f t="shared" si="0"/>
        <v>-0.11996709855395168</v>
      </c>
      <c r="U20" s="162">
        <f t="shared" si="0"/>
        <v>-7.721728511957282E-2</v>
      </c>
      <c r="V20" s="162">
        <f t="shared" si="0"/>
        <v>-0.10510715203886858</v>
      </c>
      <c r="W20" s="162">
        <f t="shared" si="0"/>
        <v>-7.8652027219935763E-2</v>
      </c>
      <c r="X20" s="162">
        <f t="shared" si="0"/>
        <v>-7.8548007866282063E-2</v>
      </c>
      <c r="Y20" s="162">
        <f t="shared" si="0"/>
        <v>-7.4123302521503773E-2</v>
      </c>
      <c r="Z20" s="162">
        <f t="shared" si="0"/>
        <v>-7.9479006756950674E-2</v>
      </c>
      <c r="AA20" s="162">
        <f t="shared" si="0"/>
        <v>-2.7042553764778068E-2</v>
      </c>
      <c r="AB20" s="162">
        <f t="shared" si="0"/>
        <v>1.3704723117455363E-2</v>
      </c>
      <c r="AC20" s="162">
        <f t="shared" ref="AC20:AD20" si="2">AC10/AC$26</f>
        <v>1.5639779234658823E-2</v>
      </c>
      <c r="AD20" s="162">
        <f t="shared" si="2"/>
        <v>2.2515773878174706E-2</v>
      </c>
    </row>
    <row r="21" spans="1:30" s="12" customFormat="1" ht="9" customHeight="1" x14ac:dyDescent="0.6">
      <c r="A21" s="34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34"/>
      <c r="O21" s="34"/>
      <c r="P21" s="34"/>
      <c r="Q21" s="34"/>
      <c r="R21" s="34"/>
      <c r="S21" s="34"/>
      <c r="T21" s="34"/>
      <c r="U21" s="34"/>
      <c r="V21" s="34"/>
      <c r="W21" s="86"/>
      <c r="X21" s="86"/>
      <c r="Y21" s="135"/>
      <c r="Z21" s="135"/>
      <c r="AA21" s="135"/>
      <c r="AB21" s="135"/>
      <c r="AC21" s="135"/>
      <c r="AD21" s="135"/>
    </row>
    <row r="22" spans="1:30" s="12" customFormat="1" ht="15.4" x14ac:dyDescent="0.45">
      <c r="A22" s="35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5"/>
      <c r="O22" s="166"/>
      <c r="S22" s="166"/>
      <c r="U22" s="166"/>
      <c r="AA22" s="6"/>
      <c r="AB22" s="6"/>
      <c r="AC22" s="6"/>
    </row>
    <row r="23" spans="1:30" ht="18" x14ac:dyDescent="0.45">
      <c r="J23" s="167"/>
      <c r="K23" s="167"/>
      <c r="L23" s="167"/>
      <c r="M23" s="167"/>
      <c r="N23" s="167"/>
      <c r="O23" s="167"/>
      <c r="P23" s="167"/>
      <c r="Q23" s="167"/>
    </row>
    <row r="26" spans="1:30" s="250" customFormat="1" ht="18" x14ac:dyDescent="0.45">
      <c r="A26" s="278" t="s">
        <v>115</v>
      </c>
      <c r="B26" s="313">
        <v>13212666.6665191</v>
      </c>
      <c r="C26" s="313">
        <v>16665745.886324901</v>
      </c>
      <c r="D26" s="313">
        <v>19924680.966010801</v>
      </c>
      <c r="E26" s="313">
        <v>23953800.140815299</v>
      </c>
      <c r="F26" s="313">
        <v>29141591.313150302</v>
      </c>
      <c r="G26" s="313">
        <v>32173374.4398016</v>
      </c>
      <c r="H26" s="313">
        <v>35621374.458411701</v>
      </c>
      <c r="I26" s="313">
        <v>37549275.3382245</v>
      </c>
      <c r="J26" s="313">
        <v>38246923.164208896</v>
      </c>
      <c r="K26" s="313">
        <v>42005194.286644906</v>
      </c>
      <c r="L26" s="313">
        <v>45067992.919380002</v>
      </c>
      <c r="M26" s="313">
        <v>48044478.8701199</v>
      </c>
      <c r="N26" s="313">
        <v>52299888.133072101</v>
      </c>
      <c r="O26" s="313">
        <v>60471710.758510605</v>
      </c>
      <c r="P26" s="314">
        <v>68831705.427037105</v>
      </c>
      <c r="Q26" s="314">
        <v>82080219.853929892</v>
      </c>
      <c r="R26" s="314">
        <v>90702903.280006096</v>
      </c>
      <c r="S26" s="314">
        <v>93854108.404159889</v>
      </c>
      <c r="T26" s="314">
        <v>96686356.858733103</v>
      </c>
      <c r="U26" s="314">
        <v>111508610.68002701</v>
      </c>
      <c r="V26" s="314">
        <v>122006090.354937</v>
      </c>
      <c r="W26" s="314">
        <v>129947342.29703401</v>
      </c>
      <c r="X26" s="314">
        <v>137876215.76807791</v>
      </c>
      <c r="Y26" s="314">
        <v>148599453.87499669</v>
      </c>
      <c r="Z26" s="314">
        <v>159553348.30970252</v>
      </c>
      <c r="AA26" s="314">
        <v>169537387.72237149</v>
      </c>
      <c r="AB26" s="314">
        <v>179756125.79676199</v>
      </c>
      <c r="AC26" s="314">
        <v>191265952.07220876</v>
      </c>
      <c r="AD26" s="314">
        <v>198440706.82682088</v>
      </c>
    </row>
    <row r="27" spans="1:30" x14ac:dyDescent="0.45">
      <c r="B27" s="177"/>
    </row>
    <row r="28" spans="1:30" x14ac:dyDescent="0.45">
      <c r="B28" s="177"/>
    </row>
    <row r="29" spans="1:30" x14ac:dyDescent="0.45">
      <c r="B29" s="177"/>
    </row>
    <row r="30" spans="1:30" x14ac:dyDescent="0.45">
      <c r="B30" s="177"/>
    </row>
    <row r="31" spans="1:30" x14ac:dyDescent="0.45">
      <c r="B31" s="177"/>
    </row>
    <row r="32" spans="1:30" x14ac:dyDescent="0.45">
      <c r="B32" s="174"/>
    </row>
    <row r="33" spans="2:2" x14ac:dyDescent="0.45">
      <c r="B33" s="174"/>
    </row>
    <row r="34" spans="2:2" x14ac:dyDescent="0.45">
      <c r="B34" s="174"/>
    </row>
    <row r="35" spans="2:2" x14ac:dyDescent="0.45">
      <c r="B35" s="174"/>
    </row>
    <row r="36" spans="2:2" x14ac:dyDescent="0.45">
      <c r="B36" s="174"/>
    </row>
    <row r="37" spans="2:2" x14ac:dyDescent="0.45">
      <c r="B37" s="174"/>
    </row>
    <row r="38" spans="2:2" x14ac:dyDescent="0.45">
      <c r="B38" s="174"/>
    </row>
    <row r="39" spans="2:2" x14ac:dyDescent="0.45">
      <c r="B39" s="174"/>
    </row>
    <row r="40" spans="2:2" x14ac:dyDescent="0.45">
      <c r="B40" s="174"/>
    </row>
    <row r="41" spans="2:2" x14ac:dyDescent="0.45">
      <c r="B41" s="174"/>
    </row>
    <row r="42" spans="2:2" x14ac:dyDescent="0.45">
      <c r="B42" s="174"/>
    </row>
    <row r="43" spans="2:2" x14ac:dyDescent="0.45">
      <c r="B43" s="174"/>
    </row>
    <row r="44" spans="2:2" x14ac:dyDescent="0.45">
      <c r="B44" s="174"/>
    </row>
    <row r="45" spans="2:2" x14ac:dyDescent="0.45">
      <c r="B45" s="174"/>
    </row>
    <row r="46" spans="2:2" x14ac:dyDescent="0.45">
      <c r="B46" s="174"/>
    </row>
    <row r="47" spans="2:2" x14ac:dyDescent="0.45">
      <c r="B47" s="174"/>
    </row>
    <row r="48" spans="2:2" x14ac:dyDescent="0.45">
      <c r="B48" s="174"/>
    </row>
    <row r="49" spans="2:2" x14ac:dyDescent="0.45">
      <c r="B49" s="174"/>
    </row>
    <row r="50" spans="2:2" x14ac:dyDescent="0.45">
      <c r="B50" s="174"/>
    </row>
    <row r="51" spans="2:2" x14ac:dyDescent="0.45">
      <c r="B51" s="174"/>
    </row>
    <row r="52" spans="2:2" x14ac:dyDescent="0.45">
      <c r="B52" s="174"/>
    </row>
    <row r="53" spans="2:2" x14ac:dyDescent="0.45">
      <c r="B53" s="174"/>
    </row>
    <row r="54" spans="2:2" x14ac:dyDescent="0.45">
      <c r="B54" s="174"/>
    </row>
    <row r="55" spans="2:2" x14ac:dyDescent="0.45">
      <c r="B55" s="174"/>
    </row>
    <row r="56" spans="2:2" x14ac:dyDescent="0.45">
      <c r="B56" s="174"/>
    </row>
    <row r="57" spans="2:2" x14ac:dyDescent="0.45">
      <c r="B57" s="174"/>
    </row>
    <row r="58" spans="2:2" x14ac:dyDescent="0.45">
      <c r="B58" s="174"/>
    </row>
    <row r="59" spans="2:2" x14ac:dyDescent="0.45">
      <c r="B59" s="174"/>
    </row>
    <row r="60" spans="2:2" x14ac:dyDescent="0.45">
      <c r="B60" s="174"/>
    </row>
    <row r="61" spans="2:2" x14ac:dyDescent="0.45">
      <c r="B61" s="174"/>
    </row>
    <row r="62" spans="2:2" x14ac:dyDescent="0.45">
      <c r="B62" s="174"/>
    </row>
    <row r="63" spans="2:2" x14ac:dyDescent="0.45">
      <c r="B63" s="174"/>
    </row>
    <row r="64" spans="2:2" x14ac:dyDescent="0.45">
      <c r="B64" s="174"/>
    </row>
    <row r="65" spans="2:2" x14ac:dyDescent="0.45">
      <c r="B65" s="174"/>
    </row>
    <row r="66" spans="2:2" x14ac:dyDescent="0.45">
      <c r="B66" s="174"/>
    </row>
    <row r="67" spans="2:2" x14ac:dyDescent="0.45">
      <c r="B67" s="174"/>
    </row>
    <row r="68" spans="2:2" x14ac:dyDescent="0.45">
      <c r="B68" s="174"/>
    </row>
    <row r="69" spans="2:2" x14ac:dyDescent="0.45">
      <c r="B69" s="174"/>
    </row>
    <row r="70" spans="2:2" x14ac:dyDescent="0.45">
      <c r="B70" s="174"/>
    </row>
    <row r="71" spans="2:2" x14ac:dyDescent="0.45">
      <c r="B71" s="174"/>
    </row>
    <row r="72" spans="2:2" x14ac:dyDescent="0.45">
      <c r="B72" s="174"/>
    </row>
    <row r="73" spans="2:2" x14ac:dyDescent="0.45">
      <c r="B73" s="174"/>
    </row>
    <row r="74" spans="2:2" x14ac:dyDescent="0.45">
      <c r="B74" s="174"/>
    </row>
    <row r="75" spans="2:2" x14ac:dyDescent="0.45">
      <c r="B75" s="174"/>
    </row>
    <row r="76" spans="2:2" x14ac:dyDescent="0.45">
      <c r="B76" s="17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3:BW76"/>
  <sheetViews>
    <sheetView topLeftCell="BR6" zoomScale="70" zoomScaleNormal="70" workbookViewId="0">
      <selection activeCell="BW17" sqref="BW17:BW22"/>
    </sheetView>
  </sheetViews>
  <sheetFormatPr baseColWidth="10" defaultColWidth="11.3984375" defaultRowHeight="14.25" x14ac:dyDescent="0.45"/>
  <cols>
    <col min="1" max="1" width="78.86328125" style="131" bestFit="1" customWidth="1"/>
    <col min="2" max="35" width="16.1328125" style="131" bestFit="1" customWidth="1"/>
    <col min="36" max="49" width="17.3984375" style="131" bestFit="1" customWidth="1"/>
    <col min="50" max="50" width="17.86328125" style="170" customWidth="1"/>
    <col min="51" max="51" width="17.3984375" style="170" bestFit="1" customWidth="1"/>
    <col min="52" max="53" width="18" style="170" customWidth="1"/>
    <col min="54" max="54" width="18.3984375" style="170" customWidth="1"/>
    <col min="55" max="55" width="15.73046875" style="170" bestFit="1" customWidth="1"/>
    <col min="56" max="57" width="17.1328125" style="170" bestFit="1" customWidth="1"/>
    <col min="58" max="58" width="16.1328125" style="170" customWidth="1"/>
    <col min="59" max="59" width="15.73046875" style="170" bestFit="1" customWidth="1"/>
    <col min="60" max="60" width="14.86328125" style="170" customWidth="1"/>
    <col min="61" max="61" width="17.73046875" style="170" customWidth="1"/>
    <col min="62" max="62" width="15.59765625" style="170" customWidth="1"/>
    <col min="63" max="63" width="15.86328125" style="170" customWidth="1"/>
    <col min="64" max="65" width="15.1328125" style="170" customWidth="1"/>
    <col min="66" max="66" width="15.59765625" style="176" customWidth="1"/>
    <col min="67" max="67" width="15" style="176" customWidth="1"/>
    <col min="68" max="68" width="17.1328125" style="170" customWidth="1"/>
    <col min="69" max="69" width="17.1328125" style="176" customWidth="1"/>
    <col min="70" max="70" width="15.59765625" style="176" customWidth="1"/>
    <col min="71" max="71" width="15" style="170" customWidth="1"/>
    <col min="72" max="73" width="15.73046875" style="170" bestFit="1" customWidth="1"/>
    <col min="74" max="74" width="15.1328125" style="170" customWidth="1"/>
    <col min="75" max="75" width="13.796875" style="170" bestFit="1" customWidth="1"/>
    <col min="76" max="16384" width="11.3984375" style="170"/>
  </cols>
  <sheetData>
    <row r="3" spans="1:75" x14ac:dyDescent="0.45">
      <c r="BH3" s="176"/>
    </row>
    <row r="4" spans="1:75" s="6" customFormat="1" ht="20.65" x14ac:dyDescent="0.6">
      <c r="A4" s="54" t="s">
        <v>82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</row>
    <row r="5" spans="1:75" s="6" customFormat="1" ht="20.65" x14ac:dyDescent="0.6">
      <c r="A5" s="54" t="s">
        <v>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3"/>
      <c r="P5" s="133"/>
      <c r="Q5" s="133"/>
      <c r="R5" s="133"/>
      <c r="S5" s="133"/>
      <c r="T5" s="133"/>
      <c r="U5" s="133"/>
      <c r="V5" s="133"/>
      <c r="X5" s="133"/>
      <c r="Y5" s="133"/>
      <c r="Z5" s="133"/>
      <c r="AA5" s="133"/>
      <c r="AB5" s="133"/>
    </row>
    <row r="6" spans="1:75" s="6" customFormat="1" ht="9" customHeight="1" x14ac:dyDescent="0.6">
      <c r="A6" s="134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33"/>
      <c r="P6" s="133"/>
      <c r="R6" s="133"/>
      <c r="V6" s="133"/>
      <c r="Z6" s="133"/>
      <c r="AD6" s="133"/>
      <c r="AH6" s="133"/>
      <c r="AL6" s="133"/>
      <c r="AP6" s="133"/>
      <c r="AQ6" s="133"/>
      <c r="AS6" s="133"/>
      <c r="AT6" s="133"/>
      <c r="AV6" s="133"/>
    </row>
    <row r="7" spans="1:75" s="148" customFormat="1" ht="19.5" customHeight="1" x14ac:dyDescent="0.6">
      <c r="A7" s="136"/>
      <c r="B7" s="137">
        <v>1991</v>
      </c>
      <c r="C7" s="137">
        <v>1992</v>
      </c>
      <c r="D7" s="137">
        <v>1993</v>
      </c>
      <c r="E7" s="137">
        <v>1994</v>
      </c>
      <c r="F7" s="137">
        <v>1995</v>
      </c>
      <c r="G7" s="137">
        <v>1996</v>
      </c>
      <c r="H7" s="137">
        <v>1997</v>
      </c>
      <c r="I7" s="137">
        <v>1998</v>
      </c>
      <c r="J7" s="137">
        <v>1999</v>
      </c>
      <c r="K7" s="137">
        <v>2000</v>
      </c>
      <c r="L7" s="137">
        <v>2001</v>
      </c>
      <c r="M7" s="137">
        <v>2002</v>
      </c>
      <c r="N7" s="137">
        <v>2003</v>
      </c>
      <c r="O7" s="168">
        <v>38139</v>
      </c>
      <c r="P7" s="159">
        <v>2004</v>
      </c>
      <c r="Q7" s="168">
        <v>38504</v>
      </c>
      <c r="R7" s="159">
        <v>2005</v>
      </c>
      <c r="S7" s="168">
        <v>38777</v>
      </c>
      <c r="T7" s="168">
        <v>38869</v>
      </c>
      <c r="U7" s="168">
        <v>38961</v>
      </c>
      <c r="V7" s="137">
        <v>2006</v>
      </c>
      <c r="W7" s="168">
        <v>39142</v>
      </c>
      <c r="X7" s="168">
        <v>39234</v>
      </c>
      <c r="Y7" s="168">
        <v>39326</v>
      </c>
      <c r="Z7" s="159">
        <v>2007</v>
      </c>
      <c r="AA7" s="168">
        <v>39508</v>
      </c>
      <c r="AB7" s="168">
        <v>39600</v>
      </c>
      <c r="AC7" s="168">
        <v>39692</v>
      </c>
      <c r="AD7" s="159">
        <v>2008</v>
      </c>
      <c r="AE7" s="168">
        <v>39873</v>
      </c>
      <c r="AF7" s="168">
        <v>39965</v>
      </c>
      <c r="AG7" s="168">
        <v>40057</v>
      </c>
      <c r="AH7" s="159">
        <v>2009</v>
      </c>
      <c r="AI7" s="168">
        <v>40238</v>
      </c>
      <c r="AJ7" s="168">
        <v>40330</v>
      </c>
      <c r="AK7" s="168">
        <v>40422</v>
      </c>
      <c r="AL7" s="137">
        <v>2010</v>
      </c>
      <c r="AM7" s="168">
        <v>40603</v>
      </c>
      <c r="AN7" s="168">
        <v>40695</v>
      </c>
      <c r="AO7" s="168">
        <v>40787</v>
      </c>
      <c r="AP7" s="137">
        <v>2011</v>
      </c>
      <c r="AQ7" s="138">
        <v>40969</v>
      </c>
      <c r="AR7" s="168">
        <v>41061</v>
      </c>
      <c r="AS7" s="138">
        <v>41153</v>
      </c>
      <c r="AT7" s="137">
        <v>2012</v>
      </c>
      <c r="AU7" s="139">
        <v>41334</v>
      </c>
      <c r="AV7" s="139">
        <v>41426</v>
      </c>
      <c r="AW7" s="139">
        <v>41518</v>
      </c>
      <c r="AX7" s="137">
        <v>2013</v>
      </c>
      <c r="AY7" s="175">
        <v>41699</v>
      </c>
      <c r="AZ7" s="175">
        <v>41791</v>
      </c>
      <c r="BA7" s="175">
        <v>41883</v>
      </c>
      <c r="BB7" s="137">
        <v>2014</v>
      </c>
      <c r="BC7" s="168">
        <v>42064</v>
      </c>
      <c r="BD7" s="168">
        <v>42156</v>
      </c>
      <c r="BE7" s="168">
        <v>42248</v>
      </c>
      <c r="BF7" s="137">
        <v>2015</v>
      </c>
      <c r="BG7" s="168">
        <v>42430</v>
      </c>
      <c r="BH7" s="168">
        <v>42522</v>
      </c>
      <c r="BI7" s="168">
        <v>42614</v>
      </c>
      <c r="BJ7" s="137">
        <v>2016</v>
      </c>
      <c r="BK7" s="168">
        <v>42795</v>
      </c>
      <c r="BL7" s="168">
        <v>42887</v>
      </c>
      <c r="BM7" s="168">
        <v>42979</v>
      </c>
      <c r="BN7" s="137">
        <v>2017</v>
      </c>
      <c r="BO7" s="168">
        <v>43160</v>
      </c>
      <c r="BP7" s="168">
        <v>43252</v>
      </c>
      <c r="BQ7" s="168">
        <v>43344</v>
      </c>
      <c r="BR7" s="137">
        <v>2018</v>
      </c>
      <c r="BS7" s="168">
        <v>43525</v>
      </c>
      <c r="BT7" s="168">
        <v>43617</v>
      </c>
      <c r="BU7" s="168">
        <v>43709</v>
      </c>
      <c r="BV7" s="137">
        <v>2019</v>
      </c>
      <c r="BW7" s="168">
        <v>43891</v>
      </c>
    </row>
    <row r="8" spans="1:75" s="133" customFormat="1" ht="9" customHeight="1" x14ac:dyDescent="0.75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143"/>
      <c r="O8" s="135"/>
      <c r="P8" s="143"/>
      <c r="Q8" s="135"/>
      <c r="R8" s="143"/>
      <c r="S8" s="135"/>
      <c r="T8" s="135"/>
      <c r="U8" s="135"/>
      <c r="V8" s="143"/>
      <c r="W8" s="135"/>
      <c r="X8" s="135"/>
      <c r="Y8" s="135"/>
      <c r="Z8" s="143"/>
      <c r="AA8" s="135"/>
      <c r="AB8" s="135"/>
      <c r="AC8" s="135"/>
      <c r="AD8" s="143"/>
      <c r="AE8" s="135"/>
      <c r="AF8" s="135"/>
      <c r="AG8" s="135"/>
      <c r="AH8" s="143"/>
      <c r="AI8" s="135"/>
      <c r="AJ8" s="135"/>
      <c r="AK8" s="135"/>
      <c r="AL8" s="143"/>
      <c r="AM8" s="135"/>
      <c r="AN8" s="135"/>
      <c r="AO8" s="135"/>
      <c r="AP8" s="135"/>
      <c r="AQ8" s="135"/>
      <c r="AR8" s="135"/>
      <c r="AS8" s="135"/>
      <c r="AT8" s="143"/>
      <c r="AU8" s="135"/>
      <c r="AV8" s="143"/>
      <c r="AW8" s="143"/>
      <c r="AX8" s="143"/>
      <c r="AY8" s="143"/>
      <c r="AZ8" s="143"/>
      <c r="BA8" s="143"/>
      <c r="BB8" s="143"/>
      <c r="BC8" s="135"/>
      <c r="BD8" s="135"/>
      <c r="BE8" s="135"/>
      <c r="BF8" s="290"/>
      <c r="BG8" s="135"/>
      <c r="BH8" s="135"/>
      <c r="BI8" s="135"/>
      <c r="BJ8" s="143"/>
      <c r="BK8" s="135"/>
      <c r="BL8" s="135"/>
      <c r="BM8" s="135"/>
      <c r="BN8" s="143"/>
      <c r="BO8" s="135"/>
      <c r="BP8" s="135"/>
      <c r="BQ8" s="135"/>
      <c r="BR8" s="143"/>
      <c r="BV8" s="143"/>
    </row>
    <row r="9" spans="1:75" s="140" customFormat="1" ht="19.5" customHeight="1" x14ac:dyDescent="0.45">
      <c r="A9" s="144" t="s">
        <v>83</v>
      </c>
      <c r="B9" s="146">
        <v>8290583.5205284785</v>
      </c>
      <c r="C9" s="146">
        <v>9329348.3573708721</v>
      </c>
      <c r="D9" s="146">
        <v>10245373.15938613</v>
      </c>
      <c r="E9" s="146">
        <v>11482680.980009867</v>
      </c>
      <c r="F9" s="146">
        <v>11406112.502269756</v>
      </c>
      <c r="G9" s="146">
        <v>11636834.364913059</v>
      </c>
      <c r="H9" s="146">
        <v>12966889.517668061</v>
      </c>
      <c r="I9" s="146">
        <v>12510700.649464902</v>
      </c>
      <c r="J9" s="146">
        <v>13261260.094680151</v>
      </c>
      <c r="K9" s="146">
        <v>14680707.288236577</v>
      </c>
      <c r="L9" s="146">
        <v>15934076.923850875</v>
      </c>
      <c r="M9" s="146">
        <v>16856223.921733882</v>
      </c>
      <c r="N9" s="146">
        <v>17082983.377190471</v>
      </c>
      <c r="O9" s="146">
        <v>17280704.374703269</v>
      </c>
      <c r="P9" s="146">
        <v>16727406.970593613</v>
      </c>
      <c r="Q9" s="146">
        <v>17033195.411996573</v>
      </c>
      <c r="R9" s="146">
        <v>16192873.013452537</v>
      </c>
      <c r="S9" s="146">
        <v>15132405</v>
      </c>
      <c r="T9" s="146">
        <v>14984418</v>
      </c>
      <c r="U9" s="146">
        <v>14759800</v>
      </c>
      <c r="V9" s="146">
        <v>15131141.387977522</v>
      </c>
      <c r="W9" s="146">
        <v>13589229</v>
      </c>
      <c r="X9" s="146">
        <v>14704348</v>
      </c>
      <c r="Y9" s="146">
        <v>12838489.693199955</v>
      </c>
      <c r="Z9" s="146">
        <v>12515101.514934715</v>
      </c>
      <c r="AA9" s="146">
        <v>11751152</v>
      </c>
      <c r="AB9" s="146">
        <v>12919264</v>
      </c>
      <c r="AC9" s="146">
        <v>16692631</v>
      </c>
      <c r="AD9" s="146">
        <v>16963936.188346248</v>
      </c>
      <c r="AE9" s="146">
        <v>16915343</v>
      </c>
      <c r="AF9" s="146">
        <v>16221439</v>
      </c>
      <c r="AG9" s="146">
        <v>17799396</v>
      </c>
      <c r="AH9" s="146">
        <v>20158124.188652128</v>
      </c>
      <c r="AI9" s="146">
        <v>20959272</v>
      </c>
      <c r="AJ9" s="146">
        <v>20063826</v>
      </c>
      <c r="AK9" s="146">
        <v>20367881</v>
      </c>
      <c r="AL9" s="146">
        <v>21445100.674078356</v>
      </c>
      <c r="AM9" s="146">
        <v>23998464</v>
      </c>
      <c r="AN9" s="146">
        <v>24763968.82068795</v>
      </c>
      <c r="AO9" s="146">
        <v>28278876</v>
      </c>
      <c r="AP9" s="146">
        <v>32883877.963604555</v>
      </c>
      <c r="AQ9" s="146">
        <v>30181447.098051377</v>
      </c>
      <c r="AR9" s="146">
        <v>30981075</v>
      </c>
      <c r="AS9" s="146">
        <v>31145020.829886574</v>
      </c>
      <c r="AT9" s="146">
        <v>34165809.35202188</v>
      </c>
      <c r="AU9" s="146">
        <v>31922742</v>
      </c>
      <c r="AV9" s="146">
        <v>33538890.862365272</v>
      </c>
      <c r="AW9" s="146">
        <v>34957243.069800287</v>
      </c>
      <c r="AX9" s="145">
        <v>35389397.29776679</v>
      </c>
      <c r="AY9" s="146">
        <v>36325351.36975532</v>
      </c>
      <c r="AZ9" s="146">
        <v>36910990.986380406</v>
      </c>
      <c r="BA9" s="146">
        <v>38217305.142133914</v>
      </c>
      <c r="BB9" s="146">
        <v>41130664.659511521</v>
      </c>
      <c r="BC9" s="145">
        <v>40817742.143997915</v>
      </c>
      <c r="BD9" s="145">
        <v>43170559.087750986</v>
      </c>
      <c r="BE9" s="145">
        <v>45163455.164196469</v>
      </c>
      <c r="BF9" s="145">
        <v>47466877.007205941</v>
      </c>
      <c r="BG9" s="145">
        <v>48787894.550974235</v>
      </c>
      <c r="BH9" s="145">
        <v>52364041.912569523</v>
      </c>
      <c r="BI9" s="145">
        <v>53072381.339277752</v>
      </c>
      <c r="BJ9" s="146">
        <v>55466624.604876697</v>
      </c>
      <c r="BK9" s="145">
        <v>55178776.13872432</v>
      </c>
      <c r="BL9" s="145">
        <v>59132842.489345133</v>
      </c>
      <c r="BM9" s="145">
        <v>58788216.23024042</v>
      </c>
      <c r="BN9" s="146">
        <v>60609397.378502794</v>
      </c>
      <c r="BO9" s="145">
        <v>61601000.752840824</v>
      </c>
      <c r="BP9" s="145">
        <v>62166331.112067744</v>
      </c>
      <c r="BQ9" s="145">
        <v>64330275.6165727</v>
      </c>
      <c r="BR9" s="146">
        <v>67816379.997270092</v>
      </c>
      <c r="BS9" s="146">
        <v>66876533.454460137</v>
      </c>
      <c r="BT9" s="146">
        <v>69772789.85509488</v>
      </c>
      <c r="BU9" s="146">
        <v>71496693.988424465</v>
      </c>
      <c r="BV9" s="146">
        <v>75394435.959808916</v>
      </c>
      <c r="BW9" s="146">
        <v>80448159.340495273</v>
      </c>
    </row>
    <row r="10" spans="1:75" s="140" customFormat="1" ht="17.25" customHeight="1" x14ac:dyDescent="0.45">
      <c r="A10" s="147" t="s">
        <v>84</v>
      </c>
      <c r="B10" s="145">
        <v>3260443.3880537748</v>
      </c>
      <c r="C10" s="145">
        <v>3154668.3899615621</v>
      </c>
      <c r="D10" s="145">
        <v>3373142.0856371596</v>
      </c>
      <c r="E10" s="145">
        <v>2986714.1329069901</v>
      </c>
      <c r="F10" s="145">
        <v>2343793.516168667</v>
      </c>
      <c r="G10" s="145">
        <v>2009783.5088832751</v>
      </c>
      <c r="H10" s="145">
        <v>1927115.2488211375</v>
      </c>
      <c r="I10" s="145">
        <v>1798607.6590711232</v>
      </c>
      <c r="J10" s="145">
        <v>2076283.1135401521</v>
      </c>
      <c r="K10" s="145">
        <v>2768653.6086895764</v>
      </c>
      <c r="L10" s="145">
        <v>2769692.1016268749</v>
      </c>
      <c r="M10" s="145">
        <v>2541932.6383878812</v>
      </c>
      <c r="N10" s="145">
        <v>3680284.0591224693</v>
      </c>
      <c r="O10" s="145">
        <v>3169988.0986822709</v>
      </c>
      <c r="P10" s="145">
        <v>3185481.5223616101</v>
      </c>
      <c r="Q10" s="145">
        <v>1901642.0174015751</v>
      </c>
      <c r="R10" s="145">
        <v>1670973.0834615398</v>
      </c>
      <c r="S10" s="145">
        <v>306597</v>
      </c>
      <c r="T10" s="145">
        <v>-1665942</v>
      </c>
      <c r="U10" s="145">
        <v>-3526014</v>
      </c>
      <c r="V10" s="145">
        <v>-4754944.7909595771</v>
      </c>
      <c r="W10" s="145">
        <v>-6494015</v>
      </c>
      <c r="X10" s="145">
        <v>-8965323</v>
      </c>
      <c r="Y10" s="145">
        <v>-10303137.958142376</v>
      </c>
      <c r="Z10" s="145">
        <v>-11544754.916417541</v>
      </c>
      <c r="AA10" s="145">
        <v>-12044944</v>
      </c>
      <c r="AB10" s="145">
        <v>-16263919</v>
      </c>
      <c r="AC10" s="145">
        <v>-17537907</v>
      </c>
      <c r="AD10" s="145">
        <v>-21200334.751096562</v>
      </c>
      <c r="AE10" s="145">
        <v>-17716906</v>
      </c>
      <c r="AF10" s="145">
        <v>-14470621</v>
      </c>
      <c r="AG10" s="145">
        <v>-14398886</v>
      </c>
      <c r="AH10" s="145">
        <v>-11599181.702094177</v>
      </c>
      <c r="AI10" s="145">
        <v>-11093837</v>
      </c>
      <c r="AJ10" s="145">
        <v>-12132457</v>
      </c>
      <c r="AK10" s="145">
        <v>-10050832</v>
      </c>
      <c r="AL10" s="145">
        <v>-8610392.1841670889</v>
      </c>
      <c r="AM10" s="145">
        <v>-9762902</v>
      </c>
      <c r="AN10" s="145">
        <v>-10536152.444055025</v>
      </c>
      <c r="AO10" s="145">
        <v>-14377960</v>
      </c>
      <c r="AP10" s="145">
        <v>-12823712.688604301</v>
      </c>
      <c r="AQ10" s="145">
        <v>-11932662.29231344</v>
      </c>
      <c r="AR10" s="145">
        <v>-13517921</v>
      </c>
      <c r="AS10" s="145">
        <v>-10381520.205952013</v>
      </c>
      <c r="AT10" s="145">
        <v>-10220621.903504629</v>
      </c>
      <c r="AU10" s="145">
        <v>-9752905</v>
      </c>
      <c r="AV10" s="145">
        <v>-11375926.46344354</v>
      </c>
      <c r="AW10" s="145">
        <v>-10726255.753355101</v>
      </c>
      <c r="AX10" s="145">
        <v>-10829902.080724187</v>
      </c>
      <c r="AY10" s="145">
        <v>-12099530.420463245</v>
      </c>
      <c r="AZ10" s="145">
        <v>-11582137.261395648</v>
      </c>
      <c r="BA10" s="145">
        <v>-13472659.802366789</v>
      </c>
      <c r="BB10" s="145">
        <v>-11014682.274106625</v>
      </c>
      <c r="BC10" s="145">
        <v>-11197432.174488746</v>
      </c>
      <c r="BD10" s="145">
        <v>-10670823.686952669</v>
      </c>
      <c r="BE10" s="145">
        <v>-14304968.712092668</v>
      </c>
      <c r="BF10" s="145">
        <v>-12681141.648400951</v>
      </c>
      <c r="BG10" s="145">
        <v>-10243973.71902886</v>
      </c>
      <c r="BH10" s="145">
        <v>-11201366.677589249</v>
      </c>
      <c r="BI10" s="145">
        <v>-7548225.0475180633</v>
      </c>
      <c r="BJ10" s="145">
        <v>-4584723.922622256</v>
      </c>
      <c r="BK10" s="145">
        <v>-3859461.7335780337</v>
      </c>
      <c r="BL10" s="145">
        <v>-3777384.3866003454</v>
      </c>
      <c r="BM10" s="145">
        <v>-1503146.2727834806</v>
      </c>
      <c r="BN10" s="145">
        <v>2463507.9327110983</v>
      </c>
      <c r="BO10" s="145">
        <v>4785792.2489913255</v>
      </c>
      <c r="BP10" s="145">
        <v>2937682.9655932002</v>
      </c>
      <c r="BQ10" s="145">
        <v>2976405.5681429952</v>
      </c>
      <c r="BR10" s="145">
        <v>2991357.2655161805</v>
      </c>
      <c r="BS10" s="145">
        <v>3552027.1263700202</v>
      </c>
      <c r="BT10" s="145">
        <v>2683269.9500547461</v>
      </c>
      <c r="BU10" s="145">
        <v>1959573.8430625573</v>
      </c>
      <c r="BV10" s="145">
        <v>4468046.0831378587</v>
      </c>
      <c r="BW10" s="145">
        <v>-1505566.2837407142</v>
      </c>
    </row>
    <row r="11" spans="1:75" s="6" customFormat="1" ht="13.5" customHeight="1" x14ac:dyDescent="0.7">
      <c r="A11" s="135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86"/>
      <c r="P11" s="135"/>
      <c r="Q11" s="86"/>
      <c r="R11" s="135"/>
      <c r="S11" s="86"/>
      <c r="T11" s="86"/>
      <c r="U11" s="86"/>
      <c r="V11" s="135"/>
      <c r="W11" s="86"/>
      <c r="X11" s="86"/>
      <c r="Y11" s="86"/>
      <c r="Z11" s="135"/>
      <c r="AA11" s="86"/>
      <c r="AB11" s="86"/>
      <c r="AC11" s="86"/>
      <c r="AD11" s="135"/>
      <c r="AE11" s="86"/>
      <c r="AF11" s="86"/>
      <c r="AG11" s="86"/>
      <c r="AH11" s="135"/>
      <c r="AI11" s="86"/>
      <c r="AJ11" s="86"/>
      <c r="AK11" s="86"/>
      <c r="AL11" s="135"/>
      <c r="AM11" s="86"/>
      <c r="AN11" s="86"/>
      <c r="AO11" s="86"/>
      <c r="AP11" s="135"/>
      <c r="AQ11" s="135"/>
      <c r="AR11" s="86"/>
      <c r="AS11" s="135"/>
      <c r="AT11" s="135"/>
      <c r="AU11" s="86"/>
      <c r="AV11" s="135"/>
      <c r="AW11" s="135"/>
      <c r="AX11" s="135"/>
      <c r="AY11" s="135"/>
      <c r="AZ11" s="135"/>
      <c r="BA11" s="135"/>
      <c r="BB11" s="135"/>
      <c r="BC11" s="86"/>
      <c r="BD11" s="86"/>
      <c r="BE11" s="86"/>
      <c r="BF11" s="289"/>
      <c r="BG11" s="86"/>
      <c r="BH11" s="86"/>
      <c r="BI11" s="86"/>
      <c r="BJ11" s="135"/>
      <c r="BK11" s="86"/>
      <c r="BL11" s="86"/>
      <c r="BM11" s="86"/>
      <c r="BN11" s="135"/>
      <c r="BO11" s="86"/>
      <c r="BP11" s="86"/>
      <c r="BQ11" s="86"/>
      <c r="BR11" s="135"/>
      <c r="BS11" s="135"/>
      <c r="BT11" s="135"/>
      <c r="BU11" s="135"/>
      <c r="BV11" s="135"/>
      <c r="BW11" s="135"/>
    </row>
    <row r="12" spans="1:75" s="6" customFormat="1" ht="7.5" customHeight="1" x14ac:dyDescent="0.7">
      <c r="A12" s="54"/>
      <c r="B12" s="150"/>
      <c r="C12" s="150"/>
      <c r="D12" s="150"/>
      <c r="E12" s="151"/>
      <c r="F12" s="151"/>
      <c r="G12" s="151"/>
      <c r="H12" s="151"/>
      <c r="I12" s="151"/>
      <c r="J12" s="151"/>
      <c r="K12" s="151"/>
      <c r="L12" s="151"/>
      <c r="M12" s="151"/>
      <c r="N12" s="150"/>
      <c r="P12" s="150"/>
      <c r="R12" s="152"/>
      <c r="V12" s="150"/>
      <c r="Z12" s="150"/>
      <c r="AD12" s="150"/>
      <c r="AH12" s="150"/>
      <c r="AL12" s="152"/>
      <c r="AP12" s="133"/>
      <c r="AS12" s="133"/>
      <c r="AT12" s="152"/>
      <c r="AV12" s="133"/>
      <c r="BT12" s="328"/>
      <c r="BU12" s="328"/>
      <c r="BW12" s="328"/>
    </row>
    <row r="13" spans="1:75" s="6" customFormat="1" ht="25.5" x14ac:dyDescent="0.75">
      <c r="A13" s="154"/>
      <c r="B13" s="156"/>
      <c r="C13" s="156"/>
      <c r="D13" s="156"/>
      <c r="E13" s="156"/>
      <c r="F13" s="156"/>
      <c r="G13" s="156"/>
      <c r="H13" s="156"/>
      <c r="I13" s="156"/>
      <c r="J13" s="156"/>
      <c r="K13" s="157"/>
      <c r="L13" s="157"/>
      <c r="M13" s="157"/>
      <c r="N13" s="157"/>
      <c r="P13" s="157"/>
      <c r="R13" s="157"/>
      <c r="V13" s="157"/>
      <c r="Z13" s="157"/>
      <c r="AD13" s="133"/>
      <c r="AH13" s="153"/>
      <c r="AL13" s="157"/>
      <c r="AP13" s="155"/>
      <c r="AQ13" s="155"/>
      <c r="AS13" s="133"/>
      <c r="AT13" s="133"/>
      <c r="BI13" s="153" t="s">
        <v>85</v>
      </c>
      <c r="BU13" s="355"/>
      <c r="BV13" s="355"/>
      <c r="BW13" s="355" t="s">
        <v>85</v>
      </c>
    </row>
    <row r="14" spans="1:75" s="6" customFormat="1" ht="27.75" customHeight="1" x14ac:dyDescent="0.6">
      <c r="A14" s="54" t="s">
        <v>82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3"/>
      <c r="P14" s="133"/>
      <c r="R14" s="133"/>
      <c r="V14" s="133"/>
      <c r="Z14" s="133"/>
      <c r="AD14" s="133"/>
      <c r="AH14" s="133"/>
      <c r="AL14" s="157"/>
      <c r="AP14" s="157"/>
      <c r="AQ14" s="157"/>
      <c r="AS14" s="133"/>
      <c r="AT14" s="133"/>
      <c r="AV14" s="133"/>
      <c r="BT14" s="356"/>
      <c r="BU14" s="356"/>
      <c r="BW14" s="356"/>
    </row>
    <row r="15" spans="1:75" s="6" customFormat="1" ht="27.75" customHeight="1" x14ac:dyDescent="0.6">
      <c r="A15" s="54" t="s">
        <v>31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3"/>
      <c r="P15" s="133"/>
      <c r="R15" s="133"/>
      <c r="V15" s="133"/>
      <c r="Z15" s="133"/>
      <c r="AD15" s="133"/>
      <c r="AH15" s="133"/>
      <c r="AL15" s="133"/>
      <c r="AP15" s="133"/>
      <c r="AQ15" s="133"/>
      <c r="AS15" s="133"/>
      <c r="AT15" s="133"/>
      <c r="AV15" s="133"/>
      <c r="BT15" s="356"/>
      <c r="BU15" s="356"/>
      <c r="BW15" s="356"/>
    </row>
    <row r="16" spans="1:75" s="12" customFormat="1" ht="9" customHeight="1" x14ac:dyDescent="0.6">
      <c r="A16" s="13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P16" s="133"/>
      <c r="R16" s="133"/>
      <c r="V16" s="133"/>
      <c r="Z16" s="133"/>
      <c r="AD16" s="133"/>
      <c r="AH16" s="133"/>
      <c r="AL16" s="133"/>
      <c r="AP16" s="133"/>
      <c r="AQ16" s="133"/>
      <c r="AS16" s="133"/>
      <c r="AT16" s="133"/>
      <c r="AV16" s="133"/>
      <c r="BJ16" s="6"/>
      <c r="BN16" s="6"/>
      <c r="BR16" s="6"/>
      <c r="BS16" s="6"/>
      <c r="BT16" s="356"/>
      <c r="BU16" s="356"/>
      <c r="BW16" s="356"/>
    </row>
    <row r="17" spans="1:75" s="133" customFormat="1" ht="20.65" x14ac:dyDescent="0.6">
      <c r="A17" s="158"/>
      <c r="B17" s="137">
        <v>1991</v>
      </c>
      <c r="C17" s="137">
        <v>1992</v>
      </c>
      <c r="D17" s="137">
        <v>1993</v>
      </c>
      <c r="E17" s="137">
        <v>1994</v>
      </c>
      <c r="F17" s="137">
        <v>1995</v>
      </c>
      <c r="G17" s="137">
        <v>1996</v>
      </c>
      <c r="H17" s="137">
        <v>1997</v>
      </c>
      <c r="I17" s="137">
        <v>1998</v>
      </c>
      <c r="J17" s="137">
        <v>1999</v>
      </c>
      <c r="K17" s="137">
        <v>2000</v>
      </c>
      <c r="L17" s="137">
        <v>2001</v>
      </c>
      <c r="M17" s="137">
        <v>2002</v>
      </c>
      <c r="N17" s="137">
        <v>2003</v>
      </c>
      <c r="O17" s="168">
        <v>38139</v>
      </c>
      <c r="P17" s="159">
        <v>2004</v>
      </c>
      <c r="Q17" s="168">
        <v>38504</v>
      </c>
      <c r="R17" s="159">
        <v>2005</v>
      </c>
      <c r="S17" s="168">
        <v>38777</v>
      </c>
      <c r="T17" s="168">
        <v>38869</v>
      </c>
      <c r="U17" s="168">
        <v>38961</v>
      </c>
      <c r="V17" s="137">
        <v>2006</v>
      </c>
      <c r="W17" s="168">
        <v>39142</v>
      </c>
      <c r="X17" s="168">
        <v>39234</v>
      </c>
      <c r="Y17" s="168">
        <v>39326</v>
      </c>
      <c r="Z17" s="159">
        <v>2007</v>
      </c>
      <c r="AA17" s="168">
        <v>39508</v>
      </c>
      <c r="AB17" s="168">
        <v>39600</v>
      </c>
      <c r="AC17" s="168">
        <v>39692</v>
      </c>
      <c r="AD17" s="159">
        <v>2008</v>
      </c>
      <c r="AE17" s="168">
        <v>39873</v>
      </c>
      <c r="AF17" s="168">
        <v>39965</v>
      </c>
      <c r="AG17" s="168">
        <v>40057</v>
      </c>
      <c r="AH17" s="159">
        <v>2009</v>
      </c>
      <c r="AI17" s="168">
        <v>40238</v>
      </c>
      <c r="AJ17" s="168">
        <v>40330</v>
      </c>
      <c r="AK17" s="168">
        <v>40422</v>
      </c>
      <c r="AL17" s="137">
        <v>2010</v>
      </c>
      <c r="AM17" s="168">
        <v>40603</v>
      </c>
      <c r="AN17" s="168">
        <v>40695</v>
      </c>
      <c r="AO17" s="168">
        <v>40787</v>
      </c>
      <c r="AP17" s="137">
        <v>2011</v>
      </c>
      <c r="AQ17" s="138">
        <v>40969</v>
      </c>
      <c r="AR17" s="168">
        <v>41061</v>
      </c>
      <c r="AS17" s="138">
        <v>41153</v>
      </c>
      <c r="AT17" s="137">
        <v>2012</v>
      </c>
      <c r="AU17" s="175">
        <v>41334</v>
      </c>
      <c r="AV17" s="175">
        <v>41426</v>
      </c>
      <c r="AW17" s="175">
        <v>41518</v>
      </c>
      <c r="AX17" s="137">
        <v>2013</v>
      </c>
      <c r="AY17" s="175">
        <v>41699</v>
      </c>
      <c r="AZ17" s="175">
        <v>41791</v>
      </c>
      <c r="BA17" s="175">
        <v>41883</v>
      </c>
      <c r="BB17" s="137">
        <v>2014</v>
      </c>
      <c r="BC17" s="175">
        <v>42064</v>
      </c>
      <c r="BD17" s="175">
        <v>42156</v>
      </c>
      <c r="BE17" s="175">
        <v>42248</v>
      </c>
      <c r="BF17" s="137">
        <v>2015</v>
      </c>
      <c r="BG17" s="175">
        <v>42430</v>
      </c>
      <c r="BH17" s="175">
        <v>42522</v>
      </c>
      <c r="BI17" s="175">
        <v>42614</v>
      </c>
      <c r="BJ17" s="137">
        <v>2016</v>
      </c>
      <c r="BK17" s="175">
        <v>42795</v>
      </c>
      <c r="BL17" s="175">
        <v>42887</v>
      </c>
      <c r="BM17" s="175">
        <v>42979</v>
      </c>
      <c r="BN17" s="137">
        <v>2017</v>
      </c>
      <c r="BO17" s="175">
        <v>43160</v>
      </c>
      <c r="BP17" s="175">
        <v>43252</v>
      </c>
      <c r="BQ17" s="168">
        <v>43344</v>
      </c>
      <c r="BR17" s="137">
        <v>2018</v>
      </c>
      <c r="BS17" s="168">
        <v>43525</v>
      </c>
      <c r="BT17" s="168">
        <v>43617</v>
      </c>
      <c r="BU17" s="168">
        <v>43709</v>
      </c>
      <c r="BV17" s="137">
        <v>2019</v>
      </c>
      <c r="BW17" s="168">
        <v>43891</v>
      </c>
    </row>
    <row r="18" spans="1:75" s="12" customFormat="1" ht="9" customHeight="1" x14ac:dyDescent="0.6">
      <c r="A18" s="141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3"/>
      <c r="N18" s="143"/>
      <c r="O18" s="34"/>
      <c r="P18" s="143"/>
      <c r="Q18" s="34"/>
      <c r="R18" s="143"/>
      <c r="S18" s="34"/>
      <c r="T18" s="34"/>
      <c r="U18" s="34"/>
      <c r="V18" s="143"/>
      <c r="W18" s="34"/>
      <c r="X18" s="34"/>
      <c r="Y18" s="34"/>
      <c r="Z18" s="143"/>
      <c r="AA18" s="34"/>
      <c r="AB18" s="34"/>
      <c r="AC18" s="34"/>
      <c r="AD18" s="143"/>
      <c r="AE18" s="34"/>
      <c r="AF18" s="34"/>
      <c r="AG18" s="34"/>
      <c r="AH18" s="143"/>
      <c r="AI18" s="34"/>
      <c r="AJ18" s="34"/>
      <c r="AK18" s="34"/>
      <c r="AL18" s="143"/>
      <c r="AM18" s="34"/>
      <c r="AN18" s="34"/>
      <c r="AO18" s="34"/>
      <c r="AP18" s="135"/>
      <c r="AQ18" s="135"/>
      <c r="AR18" s="34"/>
      <c r="AS18" s="135"/>
      <c r="AT18" s="135"/>
      <c r="AU18" s="34"/>
      <c r="AV18" s="160"/>
      <c r="AW18" s="160"/>
      <c r="AX18" s="160"/>
      <c r="AY18" s="160"/>
      <c r="AZ18" s="160"/>
      <c r="BA18" s="143"/>
      <c r="BB18" s="143"/>
      <c r="BC18" s="143"/>
      <c r="BD18" s="143"/>
      <c r="BE18" s="34"/>
      <c r="BF18" s="34"/>
      <c r="BG18" s="34"/>
      <c r="BH18" s="34"/>
      <c r="BI18" s="34"/>
      <c r="BJ18" s="143"/>
      <c r="BK18" s="34"/>
      <c r="BL18" s="34"/>
      <c r="BM18" s="34"/>
      <c r="BN18" s="143"/>
      <c r="BO18" s="34"/>
      <c r="BP18" s="34"/>
      <c r="BQ18" s="34"/>
      <c r="BR18" s="143"/>
      <c r="BS18" s="143"/>
      <c r="BT18" s="143"/>
      <c r="BU18" s="143"/>
      <c r="BV18" s="143"/>
      <c r="BW18" s="143"/>
    </row>
    <row r="19" spans="1:75" s="12" customFormat="1" ht="20.65" x14ac:dyDescent="0.6">
      <c r="A19" s="161" t="s">
        <v>83</v>
      </c>
      <c r="B19" s="162">
        <f>B9/B$26</f>
        <v>0.62747238916855586</v>
      </c>
      <c r="C19" s="162">
        <f t="shared" ref="C19:AZ19" si="0">C9/C$26</f>
        <v>0.55979182816090345</v>
      </c>
      <c r="D19" s="162">
        <f t="shared" si="0"/>
        <v>0.51420512965118736</v>
      </c>
      <c r="E19" s="162">
        <f t="shared" si="0"/>
        <v>0.47936782107672032</v>
      </c>
      <c r="F19" s="162">
        <f t="shared" si="0"/>
        <v>0.39140321404214756</v>
      </c>
      <c r="G19" s="162">
        <f t="shared" si="0"/>
        <v>0.36169144727688746</v>
      </c>
      <c r="H19" s="162">
        <f t="shared" si="0"/>
        <v>0.36401990981024696</v>
      </c>
      <c r="I19" s="162">
        <f t="shared" si="0"/>
        <v>0.33318088130263407</v>
      </c>
      <c r="J19" s="162">
        <f t="shared" si="0"/>
        <v>0.34672750113112133</v>
      </c>
      <c r="K19" s="162">
        <f t="shared" si="0"/>
        <v>0.34949742615294005</v>
      </c>
      <c r="L19" s="162">
        <f t="shared" si="0"/>
        <v>0.35355639094810792</v>
      </c>
      <c r="M19" s="162">
        <f t="shared" si="0"/>
        <v>0.35084622246193625</v>
      </c>
      <c r="N19" s="162">
        <f t="shared" si="0"/>
        <v>0.3266351800547726</v>
      </c>
      <c r="O19" s="162">
        <f t="shared" si="0"/>
        <v>0.31051788915679157</v>
      </c>
      <c r="P19" s="162">
        <f t="shared" si="0"/>
        <v>0.27661540844103616</v>
      </c>
      <c r="Q19" s="162">
        <f t="shared" si="0"/>
        <v>0.26372071754143361</v>
      </c>
      <c r="R19" s="162">
        <f t="shared" si="0"/>
        <v>0.23525311356141373</v>
      </c>
      <c r="S19" s="162">
        <f t="shared" si="0"/>
        <v>0.21055147172531327</v>
      </c>
      <c r="T19" s="162">
        <f t="shared" si="0"/>
        <v>0.19775054489086547</v>
      </c>
      <c r="U19" s="162">
        <f t="shared" si="0"/>
        <v>0.1865070167930962</v>
      </c>
      <c r="V19" s="162">
        <f t="shared" si="0"/>
        <v>0.18434577069731206</v>
      </c>
      <c r="W19" s="162">
        <f t="shared" si="0"/>
        <v>0.1601923748741638</v>
      </c>
      <c r="X19" s="162">
        <f t="shared" si="0"/>
        <v>0.16922878570295261</v>
      </c>
      <c r="Y19" s="162">
        <f t="shared" si="0"/>
        <v>0.14510198654895004</v>
      </c>
      <c r="Z19" s="162">
        <f t="shared" si="0"/>
        <v>0.13797906199650248</v>
      </c>
      <c r="AA19" s="162">
        <f t="shared" si="0"/>
        <v>0.1267293672295719</v>
      </c>
      <c r="AB19" s="162">
        <f t="shared" si="0"/>
        <v>0.13762005199088484</v>
      </c>
      <c r="AC19" s="162">
        <f t="shared" si="0"/>
        <v>0.17729671118583989</v>
      </c>
      <c r="AD19" s="162">
        <f t="shared" si="0"/>
        <v>0.18074793396678171</v>
      </c>
      <c r="AE19" s="162">
        <f t="shared" si="0"/>
        <v>0.18218678011265543</v>
      </c>
      <c r="AF19" s="162">
        <f t="shared" si="0"/>
        <v>0.17538318254352672</v>
      </c>
      <c r="AG19" s="162">
        <f t="shared" si="0"/>
        <v>0.18985118962099592</v>
      </c>
      <c r="AH19" s="162">
        <f t="shared" si="0"/>
        <v>0.20848985155273625</v>
      </c>
      <c r="AI19" s="162">
        <f t="shared" si="0"/>
        <v>0.21095769583216525</v>
      </c>
      <c r="AJ19" s="162">
        <f t="shared" si="0"/>
        <v>0.19526063425480841</v>
      </c>
      <c r="AK19" s="162">
        <f t="shared" si="0"/>
        <v>0.19009793599865898</v>
      </c>
      <c r="AL19" s="162">
        <f t="shared" si="0"/>
        <v>0.19231788956294082</v>
      </c>
      <c r="AM19" s="162">
        <f t="shared" si="0"/>
        <v>0.20732867045424586</v>
      </c>
      <c r="AN19" s="162">
        <f t="shared" si="0"/>
        <v>0.20834545912477773</v>
      </c>
      <c r="AO19" s="162">
        <f t="shared" si="0"/>
        <v>0.23503789680817488</v>
      </c>
      <c r="AP19" s="162">
        <f t="shared" si="0"/>
        <v>0.26952652829002022</v>
      </c>
      <c r="AQ19" s="162">
        <f t="shared" si="0"/>
        <v>0.24381702033323668</v>
      </c>
      <c r="AR19" s="162">
        <f t="shared" si="0"/>
        <v>0.24637376427446259</v>
      </c>
      <c r="AS19" s="162">
        <f t="shared" si="0"/>
        <v>0.24379093958979309</v>
      </c>
      <c r="AT19" s="162">
        <f t="shared" si="0"/>
        <v>0.26292041644011122</v>
      </c>
      <c r="AU19" s="162">
        <f t="shared" si="0"/>
        <v>0.24318622528373995</v>
      </c>
      <c r="AV19" s="162">
        <f t="shared" si="0"/>
        <v>0.25182217671452495</v>
      </c>
      <c r="AW19" s="162">
        <f t="shared" si="0"/>
        <v>0.25783050372056771</v>
      </c>
      <c r="AX19" s="162">
        <f t="shared" si="0"/>
        <v>0.25667514226888433</v>
      </c>
      <c r="AY19" s="162">
        <f t="shared" si="0"/>
        <v>0.25810201087064089</v>
      </c>
      <c r="AZ19" s="162">
        <f t="shared" si="0"/>
        <v>0.25744052207369023</v>
      </c>
      <c r="BA19" s="162">
        <f t="shared" ref="BA19" si="1">BA9/BA$26</f>
        <v>0.26227209189792666</v>
      </c>
      <c r="BB19" s="162">
        <f t="shared" ref="BB19" si="2">BB9/BB$26</f>
        <v>0.27678880094748554</v>
      </c>
      <c r="BC19" s="162">
        <f t="shared" ref="BC19:BD19" si="3">BC9/BC$26</f>
        <v>0.26906586564871715</v>
      </c>
      <c r="BD19" s="162">
        <f t="shared" si="3"/>
        <v>0.27922293312878343</v>
      </c>
      <c r="BE19" s="162">
        <f t="shared" ref="BE19:BG19" si="4">BE9/BE$26</f>
        <v>0.2874817029437482</v>
      </c>
      <c r="BF19" s="162">
        <f t="shared" si="4"/>
        <v>0.29749847001060686</v>
      </c>
      <c r="BG19" s="162">
        <f t="shared" si="4"/>
        <v>0.30055270539468304</v>
      </c>
      <c r="BH19" s="162">
        <f t="shared" ref="BH19:BI19" si="5">BH9/BH$26</f>
        <v>0.31882692308233201</v>
      </c>
      <c r="BI19" s="162">
        <f t="shared" si="5"/>
        <v>0.31821503439921001</v>
      </c>
      <c r="BJ19" s="162">
        <f t="shared" ref="BJ19:BK19" si="6">BJ9/BJ$26</f>
        <v>0.32716455850851556</v>
      </c>
      <c r="BK19" s="162">
        <f t="shared" si="6"/>
        <v>0.32233233545318124</v>
      </c>
      <c r="BL19" s="162">
        <f>BL9/BL$26</f>
        <v>0.34027620532921743</v>
      </c>
      <c r="BM19" s="162">
        <f t="shared" ref="BM19" si="7">BM9/BM$26</f>
        <v>0.33259553423468829</v>
      </c>
      <c r="BN19" s="162">
        <f t="shared" ref="BN19:BO19" si="8">BN9/BN$26</f>
        <v>0.33717569907481043</v>
      </c>
      <c r="BO19" s="162">
        <f t="shared" si="8"/>
        <v>0.33592659493621957</v>
      </c>
      <c r="BP19" s="162">
        <f t="shared" ref="BP19:BQ19" si="9">BP9/BP$26</f>
        <v>0.33268645634221411</v>
      </c>
      <c r="BQ19" s="162">
        <f t="shared" si="9"/>
        <v>0.34067691883607881</v>
      </c>
      <c r="BR19" s="162">
        <f t="shared" ref="BR19:BU19" si="10">BR9/BR$26</f>
        <v>0.35456587679372925</v>
      </c>
      <c r="BS19" s="162">
        <f t="shared" si="10"/>
        <v>0.34639162097228859</v>
      </c>
      <c r="BT19" s="162">
        <f t="shared" si="10"/>
        <v>0.35775779098476967</v>
      </c>
      <c r="BU19" s="162">
        <f t="shared" si="10"/>
        <v>0.3617388438213347</v>
      </c>
      <c r="BV19" s="162">
        <f t="shared" ref="BV19" si="11">BV9/BV$26</f>
        <v>0.3799343247935798</v>
      </c>
      <c r="BW19" s="162">
        <v>0.40081101064885832</v>
      </c>
    </row>
    <row r="20" spans="1:75" s="12" customFormat="1" ht="20.65" x14ac:dyDescent="0.6">
      <c r="A20" s="161" t="s">
        <v>84</v>
      </c>
      <c r="B20" s="162">
        <f>B10/B$26</f>
        <v>0.24676649084894717</v>
      </c>
      <c r="C20" s="162">
        <f t="shared" ref="C20:AZ20" si="12">C10/C$26</f>
        <v>0.18929056109934625</v>
      </c>
      <c r="D20" s="162">
        <f t="shared" si="12"/>
        <v>0.16929465979361724</v>
      </c>
      <c r="E20" s="162">
        <f t="shared" si="12"/>
        <v>0.12468644287541983</v>
      </c>
      <c r="F20" s="162">
        <f t="shared" si="12"/>
        <v>8.0427780726957679E-2</v>
      </c>
      <c r="G20" s="162">
        <f t="shared" si="12"/>
        <v>6.2467289921475475E-2</v>
      </c>
      <c r="H20" s="162">
        <f t="shared" si="12"/>
        <v>5.4099968856369175E-2</v>
      </c>
      <c r="I20" s="162">
        <f t="shared" si="12"/>
        <v>4.7899929968559803E-2</v>
      </c>
      <c r="J20" s="162">
        <f t="shared" si="12"/>
        <v>5.4286278261544391E-2</v>
      </c>
      <c r="K20" s="162">
        <f t="shared" si="12"/>
        <v>6.5912172427918983E-2</v>
      </c>
      <c r="L20" s="162">
        <f t="shared" si="12"/>
        <v>6.1455856411920674E-2</v>
      </c>
      <c r="M20" s="162">
        <f t="shared" si="12"/>
        <v>5.2907903221503662E-2</v>
      </c>
      <c r="N20" s="162">
        <f t="shared" si="12"/>
        <v>7.0368870574987391E-2</v>
      </c>
      <c r="O20" s="162">
        <f t="shared" si="12"/>
        <v>5.6961683488776893E-2</v>
      </c>
      <c r="P20" s="162">
        <f t="shared" si="12"/>
        <v>5.2677218527562415E-2</v>
      </c>
      <c r="Q20" s="162">
        <f t="shared" si="12"/>
        <v>2.944264920385237E-2</v>
      </c>
      <c r="R20" s="162">
        <f t="shared" si="12"/>
        <v>2.4276212148089261E-2</v>
      </c>
      <c r="S20" s="162">
        <f t="shared" si="12"/>
        <v>4.26597421735447E-3</v>
      </c>
      <c r="T20" s="162">
        <f t="shared" si="12"/>
        <v>-2.198556782496178E-2</v>
      </c>
      <c r="U20" s="162">
        <f t="shared" si="12"/>
        <v>-4.4555234644825283E-2</v>
      </c>
      <c r="V20" s="162">
        <f t="shared" si="12"/>
        <v>-5.793045875634209E-2</v>
      </c>
      <c r="W20" s="162">
        <f t="shared" si="12"/>
        <v>-7.655266426950659E-2</v>
      </c>
      <c r="X20" s="162">
        <f t="shared" si="12"/>
        <v>-0.10317973464207676</v>
      </c>
      <c r="Y20" s="162">
        <f t="shared" si="12"/>
        <v>-0.11644716949893237</v>
      </c>
      <c r="Z20" s="162">
        <f t="shared" si="12"/>
        <v>-0.12728098549147984</v>
      </c>
      <c r="AA20" s="162">
        <f t="shared" si="12"/>
        <v>-0.12989774376466484</v>
      </c>
      <c r="AB20" s="162">
        <f t="shared" si="12"/>
        <v>-0.17324836603350929</v>
      </c>
      <c r="AC20" s="162">
        <f t="shared" si="12"/>
        <v>-0.18627460417612537</v>
      </c>
      <c r="AD20" s="162">
        <f t="shared" si="12"/>
        <v>-0.22588605988139057</v>
      </c>
      <c r="AE20" s="162">
        <f t="shared" si="12"/>
        <v>-0.19082001811601371</v>
      </c>
      <c r="AF20" s="162">
        <f t="shared" si="12"/>
        <v>-0.15645366384333664</v>
      </c>
      <c r="AG20" s="162">
        <f t="shared" si="12"/>
        <v>-0.15358080893964624</v>
      </c>
      <c r="AH20" s="162">
        <f t="shared" si="12"/>
        <v>-0.1199670985539518</v>
      </c>
      <c r="AI20" s="162">
        <f t="shared" si="12"/>
        <v>-0.11166085785124698</v>
      </c>
      <c r="AJ20" s="162">
        <f t="shared" si="12"/>
        <v>-0.11807275685550653</v>
      </c>
      <c r="AK20" s="162">
        <f t="shared" si="12"/>
        <v>-9.3806636943198643E-2</v>
      </c>
      <c r="AL20" s="162">
        <f t="shared" si="12"/>
        <v>-7.7217285119572973E-2</v>
      </c>
      <c r="AM20" s="162">
        <f t="shared" si="12"/>
        <v>-8.4344126833913111E-2</v>
      </c>
      <c r="AN20" s="162">
        <f t="shared" si="12"/>
        <v>-8.8643283887978624E-2</v>
      </c>
      <c r="AO20" s="162">
        <f t="shared" si="12"/>
        <v>-0.1195014072975201</v>
      </c>
      <c r="AP20" s="162">
        <f t="shared" si="12"/>
        <v>-0.10510715203886901</v>
      </c>
      <c r="AQ20" s="162">
        <f t="shared" si="12"/>
        <v>-9.6396509925545396E-2</v>
      </c>
      <c r="AR20" s="162">
        <f t="shared" si="12"/>
        <v>-0.10749985537734916</v>
      </c>
      <c r="AS20" s="162">
        <f t="shared" si="12"/>
        <v>-8.1262445743841255E-2</v>
      </c>
      <c r="AT20" s="162">
        <f t="shared" si="12"/>
        <v>-7.8652027219935708E-2</v>
      </c>
      <c r="AU20" s="162">
        <f t="shared" si="12"/>
        <v>-7.4297256560884206E-2</v>
      </c>
      <c r="AV20" s="162">
        <f t="shared" si="12"/>
        <v>-8.5414588571957661E-2</v>
      </c>
      <c r="AW20" s="162">
        <f t="shared" si="12"/>
        <v>-7.9112529509295287E-2</v>
      </c>
      <c r="AX20" s="162">
        <f t="shared" si="12"/>
        <v>-7.8548007866282063E-2</v>
      </c>
      <c r="AY20" s="162">
        <f t="shared" si="12"/>
        <v>-8.5970624215687796E-2</v>
      </c>
      <c r="AZ20" s="162">
        <f t="shared" si="12"/>
        <v>-8.0781127345051315E-2</v>
      </c>
      <c r="BA20" s="162">
        <f t="shared" ref="BA20:BB20" si="13">BA10/BA$26</f>
        <v>-9.2458185019964154E-2</v>
      </c>
      <c r="BB20" s="162">
        <f t="shared" si="13"/>
        <v>-7.4123302521503773E-2</v>
      </c>
      <c r="BC20" s="162">
        <f t="shared" ref="BC20:BD20" si="14">BC10/BC$26</f>
        <v>-7.3812186143045605E-2</v>
      </c>
      <c r="BD20" s="162">
        <f t="shared" si="14"/>
        <v>-6.9017838817297686E-2</v>
      </c>
      <c r="BE20" s="162">
        <f t="shared" ref="BE20:BG20" si="15">BE10/BE$26</f>
        <v>-9.105629210516146E-2</v>
      </c>
      <c r="BF20" s="162">
        <f t="shared" si="15"/>
        <v>-7.9479006756950674E-2</v>
      </c>
      <c r="BG20" s="162">
        <f t="shared" si="15"/>
        <v>-6.3106925264613117E-2</v>
      </c>
      <c r="BH20" s="162">
        <f t="shared" ref="BH20:BI20" si="16">BH10/BH$26</f>
        <v>-6.8201329417916567E-2</v>
      </c>
      <c r="BI20" s="162">
        <f t="shared" si="16"/>
        <v>-4.5258166913480856E-2</v>
      </c>
      <c r="BJ20" s="162">
        <f t="shared" ref="BJ20:BK20" si="17">BJ10/BJ$26</f>
        <v>-2.7042553764778068E-2</v>
      </c>
      <c r="BK20" s="162">
        <f t="shared" si="17"/>
        <v>-2.2545431436333266E-2</v>
      </c>
      <c r="BL20" s="162">
        <f t="shared" ref="BL20:BM20" si="18">BL10/BL$26</f>
        <v>-2.1736719748823189E-2</v>
      </c>
      <c r="BM20" s="162">
        <f t="shared" si="18"/>
        <v>-8.5040807441974266E-3</v>
      </c>
      <c r="BN20" s="162">
        <f t="shared" ref="BN20:BO20" si="19">BN10/BN$26</f>
        <v>1.3704723117455363E-2</v>
      </c>
      <c r="BO20" s="162">
        <f t="shared" si="19"/>
        <v>2.6098194422623368E-2</v>
      </c>
      <c r="BP20" s="162">
        <f t="shared" ref="BP20:BQ20" si="20">BP10/BP$26</f>
        <v>1.5721168005206104E-2</v>
      </c>
      <c r="BQ20" s="162">
        <f t="shared" si="20"/>
        <v>1.5762293390521095E-2</v>
      </c>
      <c r="BR20" s="162">
        <f t="shared" ref="BR20:BU20" si="21">BR10/BR$26</f>
        <v>1.5639779234658823E-2</v>
      </c>
      <c r="BS20" s="162">
        <f t="shared" si="21"/>
        <v>1.8397969668668496E-2</v>
      </c>
      <c r="BT20" s="162">
        <f t="shared" si="21"/>
        <v>1.3758382486081742E-2</v>
      </c>
      <c r="BU20" s="162">
        <f t="shared" si="21"/>
        <v>9.9145000534814186E-3</v>
      </c>
      <c r="BV20" s="162">
        <f t="shared" ref="BV20" si="22">BV10/BV$26</f>
        <v>2.2515773878174706E-2</v>
      </c>
      <c r="BW20" s="162">
        <v>-7.5010733462636658E-3</v>
      </c>
    </row>
    <row r="21" spans="1:75" s="12" customFormat="1" ht="9" customHeight="1" x14ac:dyDescent="0.6">
      <c r="A21" s="34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86"/>
      <c r="AU21" s="34"/>
      <c r="AV21" s="86"/>
      <c r="AW21" s="34"/>
      <c r="AX21" s="86"/>
      <c r="AY21" s="86"/>
      <c r="AZ21" s="86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</row>
    <row r="22" spans="1:75" s="12" customFormat="1" ht="15.4" x14ac:dyDescent="0.45">
      <c r="A22" s="35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5"/>
      <c r="P22" s="166"/>
      <c r="AD22" s="166"/>
      <c r="AL22" s="166"/>
      <c r="BJ22" s="6"/>
      <c r="BN22" s="6"/>
      <c r="BR22" s="6"/>
      <c r="BU22" s="170"/>
      <c r="BW22" s="176"/>
    </row>
    <row r="23" spans="1:75" ht="18" x14ac:dyDescent="0.45"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AY23" s="176"/>
      <c r="BG23" s="176"/>
      <c r="BH23" s="176"/>
      <c r="BK23" s="176"/>
      <c r="BL23" s="176"/>
      <c r="BW23" s="176"/>
    </row>
    <row r="24" spans="1:75" x14ac:dyDescent="0.45">
      <c r="BG24" s="176"/>
      <c r="BH24" s="176"/>
      <c r="BI24" s="176"/>
      <c r="BK24" s="176"/>
      <c r="BW24" s="176"/>
    </row>
    <row r="25" spans="1:75" x14ac:dyDescent="0.45">
      <c r="BG25" s="176"/>
      <c r="BH25" s="176"/>
      <c r="BI25" s="176"/>
      <c r="BK25" s="176"/>
      <c r="BL25" s="176"/>
      <c r="BW25" s="176"/>
    </row>
    <row r="26" spans="1:75" s="250" customFormat="1" ht="18" x14ac:dyDescent="0.45">
      <c r="A26" s="278" t="s">
        <v>115</v>
      </c>
      <c r="B26" s="352">
        <v>13212666.6665191</v>
      </c>
      <c r="C26" s="352">
        <v>16665745.886324901</v>
      </c>
      <c r="D26" s="352">
        <v>19924680.966010801</v>
      </c>
      <c r="E26" s="352">
        <v>23953800.140815299</v>
      </c>
      <c r="F26" s="352">
        <v>29141591.313150302</v>
      </c>
      <c r="G26" s="352">
        <v>32173374.4398016</v>
      </c>
      <c r="H26" s="352">
        <v>35621374.458411701</v>
      </c>
      <c r="I26" s="352">
        <v>37549275.3382245</v>
      </c>
      <c r="J26" s="352">
        <v>38246923.164208896</v>
      </c>
      <c r="K26" s="352">
        <v>42005194.286644906</v>
      </c>
      <c r="L26" s="352">
        <v>45067992.919380002</v>
      </c>
      <c r="M26" s="352">
        <v>48044478.8701199</v>
      </c>
      <c r="N26" s="352">
        <v>52299888.133072101</v>
      </c>
      <c r="O26" s="352">
        <v>55651236.138532504</v>
      </c>
      <c r="P26" s="352">
        <v>60471710.758510605</v>
      </c>
      <c r="Q26" s="352">
        <v>64588006.474388801</v>
      </c>
      <c r="R26" s="351">
        <v>68831705.427037105</v>
      </c>
      <c r="S26" s="351">
        <v>71870335.913594693</v>
      </c>
      <c r="T26" s="351">
        <v>75774344.936797008</v>
      </c>
      <c r="U26" s="351">
        <v>79138041.312268496</v>
      </c>
      <c r="V26" s="351">
        <v>82080219.853929892</v>
      </c>
      <c r="W26" s="351">
        <v>84830685.671991393</v>
      </c>
      <c r="X26" s="351">
        <v>86890347.519307688</v>
      </c>
      <c r="Y26" s="351">
        <v>88479075.983352587</v>
      </c>
      <c r="Z26" s="351">
        <v>90702903.280005991</v>
      </c>
      <c r="AA26" s="351">
        <v>92726352.674929991</v>
      </c>
      <c r="AB26" s="351">
        <v>93876319.715790391</v>
      </c>
      <c r="AC26" s="351">
        <v>94150821.458289891</v>
      </c>
      <c r="AD26" s="351">
        <v>93854108.404159799</v>
      </c>
      <c r="AE26" s="351">
        <v>92846160.350056008</v>
      </c>
      <c r="AF26" s="351">
        <v>92491416.592774808</v>
      </c>
      <c r="AG26" s="351">
        <v>93754461.246902496</v>
      </c>
      <c r="AH26" s="351">
        <v>96686356.858733013</v>
      </c>
      <c r="AI26" s="351">
        <v>99352962.295695901</v>
      </c>
      <c r="AJ26" s="351">
        <v>102754075.7335521</v>
      </c>
      <c r="AK26" s="351">
        <v>107144145.952977</v>
      </c>
      <c r="AL26" s="351">
        <v>111508610.6800268</v>
      </c>
      <c r="AM26" s="351">
        <v>115750821.8589386</v>
      </c>
      <c r="AN26" s="351">
        <v>118860132.22806479</v>
      </c>
      <c r="AO26" s="351">
        <v>120316239.99375589</v>
      </c>
      <c r="AP26" s="351">
        <v>122006090.3549365</v>
      </c>
      <c r="AQ26" s="351">
        <v>123787285.46842591</v>
      </c>
      <c r="AR26" s="351">
        <v>125748271.4981243</v>
      </c>
      <c r="AS26" s="351">
        <v>127752987.38456701</v>
      </c>
      <c r="AT26" s="351">
        <v>129947342.2970341</v>
      </c>
      <c r="AU26" s="351">
        <v>131268709.65966029</v>
      </c>
      <c r="AV26" s="351">
        <v>133184818.35055462</v>
      </c>
      <c r="AW26" s="351">
        <v>135582262.63129187</v>
      </c>
      <c r="AX26" s="351">
        <v>137876215.76807791</v>
      </c>
      <c r="AY26" s="351">
        <v>140740288.10244861</v>
      </c>
      <c r="AZ26" s="351">
        <v>143376771.80368263</v>
      </c>
      <c r="BA26" s="351">
        <v>145716247.8309269</v>
      </c>
      <c r="BB26" s="351">
        <v>148599453.87499669</v>
      </c>
      <c r="BC26" s="351">
        <v>151701673.66115519</v>
      </c>
      <c r="BD26" s="351">
        <v>154609646.8653591</v>
      </c>
      <c r="BE26" s="351">
        <v>157100276.99757171</v>
      </c>
      <c r="BF26" s="351">
        <v>159553348.30970252</v>
      </c>
      <c r="BG26" s="351">
        <v>162327251.34483957</v>
      </c>
      <c r="BH26" s="351">
        <v>164239711.6477122</v>
      </c>
      <c r="BI26" s="351">
        <v>166781501.82149127</v>
      </c>
      <c r="BJ26" s="351">
        <v>169537387.72237149</v>
      </c>
      <c r="BK26" s="351">
        <v>171185978.16488391</v>
      </c>
      <c r="BL26" s="351">
        <v>173778952.40172338</v>
      </c>
      <c r="BM26" s="351">
        <v>176755879.67683861</v>
      </c>
      <c r="BN26" s="351">
        <v>179756125.79676199</v>
      </c>
      <c r="BO26" s="351">
        <v>183376373.53344008</v>
      </c>
      <c r="BP26" s="351">
        <v>186861622.78911969</v>
      </c>
      <c r="BQ26" s="351">
        <v>188830742.73524842</v>
      </c>
      <c r="BR26" s="351">
        <v>191265952.07220876</v>
      </c>
      <c r="BS26" s="351">
        <v>193066256.24125668</v>
      </c>
      <c r="BT26" s="351">
        <v>195028009.48942918</v>
      </c>
      <c r="BU26" s="351">
        <v>197647267.38535488</v>
      </c>
      <c r="BV26" s="351">
        <v>198440706.82682088</v>
      </c>
      <c r="BW26" s="351">
        <v>200713446.49504682</v>
      </c>
    </row>
    <row r="27" spans="1:75" x14ac:dyDescent="0.45">
      <c r="B27" s="177"/>
      <c r="AX27" s="347"/>
      <c r="AY27" s="348"/>
      <c r="AZ27" s="348"/>
      <c r="BA27" s="348"/>
      <c r="BB27" s="348"/>
      <c r="BC27" s="348"/>
      <c r="BD27" s="348"/>
      <c r="BE27" s="348"/>
      <c r="BF27" s="348"/>
      <c r="BG27" s="348"/>
      <c r="BH27" s="348"/>
      <c r="BI27" s="348"/>
      <c r="BJ27" s="348"/>
      <c r="BK27" s="348"/>
      <c r="BL27" s="348"/>
      <c r="BM27" s="348"/>
      <c r="BN27" s="348"/>
      <c r="BO27" s="348"/>
      <c r="BR27" s="348"/>
      <c r="BW27" s="176"/>
    </row>
    <row r="28" spans="1:75" x14ac:dyDescent="0.45">
      <c r="B28" s="177"/>
      <c r="BH28" s="176"/>
      <c r="BK28" s="176"/>
      <c r="BL28" s="176"/>
    </row>
    <row r="29" spans="1:75" x14ac:dyDescent="0.45">
      <c r="B29" s="177"/>
      <c r="BK29" s="176"/>
    </row>
    <row r="30" spans="1:75" x14ac:dyDescent="0.45"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R30" s="177"/>
    </row>
    <row r="31" spans="1:75" x14ac:dyDescent="0.45">
      <c r="B31" s="177"/>
    </row>
    <row r="32" spans="1:75" x14ac:dyDescent="0.45">
      <c r="B32" s="174"/>
    </row>
    <row r="33" spans="2:2" x14ac:dyDescent="0.45">
      <c r="B33" s="174"/>
    </row>
    <row r="34" spans="2:2" x14ac:dyDescent="0.45">
      <c r="B34" s="174"/>
    </row>
    <row r="35" spans="2:2" x14ac:dyDescent="0.45">
      <c r="B35" s="174"/>
    </row>
    <row r="36" spans="2:2" x14ac:dyDescent="0.45">
      <c r="B36" s="174"/>
    </row>
    <row r="37" spans="2:2" x14ac:dyDescent="0.45">
      <c r="B37" s="174"/>
    </row>
    <row r="38" spans="2:2" x14ac:dyDescent="0.45">
      <c r="B38" s="174"/>
    </row>
    <row r="39" spans="2:2" x14ac:dyDescent="0.45">
      <c r="B39" s="174"/>
    </row>
    <row r="40" spans="2:2" x14ac:dyDescent="0.45">
      <c r="B40" s="174"/>
    </row>
    <row r="41" spans="2:2" x14ac:dyDescent="0.45">
      <c r="B41" s="174"/>
    </row>
    <row r="42" spans="2:2" x14ac:dyDescent="0.45">
      <c r="B42" s="174"/>
    </row>
    <row r="43" spans="2:2" x14ac:dyDescent="0.45">
      <c r="B43" s="174"/>
    </row>
    <row r="44" spans="2:2" x14ac:dyDescent="0.45">
      <c r="B44" s="174"/>
    </row>
    <row r="45" spans="2:2" x14ac:dyDescent="0.45">
      <c r="B45" s="174"/>
    </row>
    <row r="46" spans="2:2" x14ac:dyDescent="0.45">
      <c r="B46" s="174"/>
    </row>
    <row r="47" spans="2:2" x14ac:dyDescent="0.45">
      <c r="B47" s="174"/>
    </row>
    <row r="48" spans="2:2" x14ac:dyDescent="0.45">
      <c r="B48" s="174"/>
    </row>
    <row r="49" spans="2:2" x14ac:dyDescent="0.45">
      <c r="B49" s="174"/>
    </row>
    <row r="50" spans="2:2" x14ac:dyDescent="0.45">
      <c r="B50" s="174"/>
    </row>
    <row r="51" spans="2:2" x14ac:dyDescent="0.45">
      <c r="B51" s="174"/>
    </row>
    <row r="52" spans="2:2" x14ac:dyDescent="0.45">
      <c r="B52" s="174"/>
    </row>
    <row r="53" spans="2:2" x14ac:dyDescent="0.45">
      <c r="B53" s="174"/>
    </row>
    <row r="54" spans="2:2" x14ac:dyDescent="0.45">
      <c r="B54" s="174"/>
    </row>
    <row r="55" spans="2:2" x14ac:dyDescent="0.45">
      <c r="B55" s="174"/>
    </row>
    <row r="56" spans="2:2" x14ac:dyDescent="0.45">
      <c r="B56" s="174"/>
    </row>
    <row r="57" spans="2:2" x14ac:dyDescent="0.45">
      <c r="B57" s="174"/>
    </row>
    <row r="58" spans="2:2" x14ac:dyDescent="0.45">
      <c r="B58" s="174"/>
    </row>
    <row r="59" spans="2:2" x14ac:dyDescent="0.45">
      <c r="B59" s="174"/>
    </row>
    <row r="60" spans="2:2" x14ac:dyDescent="0.45">
      <c r="B60" s="174"/>
    </row>
    <row r="61" spans="2:2" x14ac:dyDescent="0.45">
      <c r="B61" s="174"/>
    </row>
    <row r="62" spans="2:2" x14ac:dyDescent="0.45">
      <c r="B62" s="174"/>
    </row>
    <row r="63" spans="2:2" x14ac:dyDescent="0.45">
      <c r="B63" s="174"/>
    </row>
    <row r="64" spans="2:2" x14ac:dyDescent="0.45">
      <c r="B64" s="174"/>
    </row>
    <row r="65" spans="2:2" x14ac:dyDescent="0.45">
      <c r="B65" s="174"/>
    </row>
    <row r="66" spans="2:2" x14ac:dyDescent="0.45">
      <c r="B66" s="174"/>
    </row>
    <row r="67" spans="2:2" x14ac:dyDescent="0.45">
      <c r="B67" s="174"/>
    </row>
    <row r="68" spans="2:2" x14ac:dyDescent="0.45">
      <c r="B68" s="174"/>
    </row>
    <row r="69" spans="2:2" x14ac:dyDescent="0.45">
      <c r="B69" s="174"/>
    </row>
    <row r="70" spans="2:2" x14ac:dyDescent="0.45">
      <c r="B70" s="174"/>
    </row>
    <row r="71" spans="2:2" x14ac:dyDescent="0.45">
      <c r="B71" s="174"/>
    </row>
    <row r="72" spans="2:2" x14ac:dyDescent="0.45">
      <c r="B72" s="174"/>
    </row>
    <row r="73" spans="2:2" x14ac:dyDescent="0.45">
      <c r="B73" s="174"/>
    </row>
    <row r="74" spans="2:2" x14ac:dyDescent="0.45">
      <c r="B74" s="174"/>
    </row>
    <row r="75" spans="2:2" x14ac:dyDescent="0.45">
      <c r="B75" s="174"/>
    </row>
    <row r="76" spans="2:2" x14ac:dyDescent="0.45">
      <c r="B76" s="174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E55"/>
  <sheetViews>
    <sheetView showGridLines="0" topLeftCell="O31" zoomScale="55" zoomScaleNormal="55" workbookViewId="0">
      <selection activeCell="Y53" sqref="Y53:AE53"/>
    </sheetView>
  </sheetViews>
  <sheetFormatPr baseColWidth="10" defaultColWidth="11.3984375" defaultRowHeight="14.25" x14ac:dyDescent="0.45"/>
  <cols>
    <col min="1" max="1" width="11.3984375" style="248"/>
    <col min="2" max="2" width="39.86328125" style="248" customWidth="1"/>
    <col min="3" max="16" width="15" style="248" customWidth="1"/>
    <col min="17" max="24" width="14.265625" style="248" customWidth="1"/>
    <col min="25" max="29" width="16.3984375" style="248" customWidth="1"/>
    <col min="30" max="30" width="15.73046875" style="248" bestFit="1" customWidth="1"/>
    <col min="31" max="31" width="14.06640625" style="248" customWidth="1"/>
    <col min="32" max="16384" width="11.3984375" style="248"/>
  </cols>
  <sheetData>
    <row r="1" spans="1:31" s="201" customFormat="1" ht="20.65" x14ac:dyDescent="0.6">
      <c r="A1" s="197" t="s">
        <v>86</v>
      </c>
      <c r="B1" s="198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200"/>
      <c r="P1" s="199"/>
      <c r="Q1" s="199"/>
      <c r="R1" s="199"/>
      <c r="S1" s="199"/>
      <c r="T1" s="199"/>
    </row>
    <row r="2" spans="1:31" s="201" customFormat="1" ht="20.65" x14ac:dyDescent="0.6">
      <c r="A2" s="197" t="s">
        <v>87</v>
      </c>
      <c r="B2" s="198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00"/>
      <c r="P2" s="199"/>
      <c r="Q2" s="199"/>
      <c r="R2" s="199"/>
      <c r="S2" s="199"/>
      <c r="T2" s="199"/>
    </row>
    <row r="3" spans="1:31" s="201" customFormat="1" ht="20.65" x14ac:dyDescent="0.6">
      <c r="A3" s="197" t="s">
        <v>88</v>
      </c>
      <c r="B3" s="202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200"/>
      <c r="P3" s="199"/>
      <c r="Q3" s="199"/>
      <c r="R3" s="199"/>
      <c r="S3" s="199"/>
      <c r="T3" s="199"/>
    </row>
    <row r="4" spans="1:31" s="201" customFormat="1" ht="13.15" x14ac:dyDescent="0.4">
      <c r="A4" s="203"/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199"/>
      <c r="S4" s="204"/>
      <c r="T4" s="204"/>
      <c r="U4" s="204"/>
      <c r="V4" s="205"/>
      <c r="W4" s="205"/>
    </row>
    <row r="5" spans="1:31" s="338" customFormat="1" ht="20.65" x14ac:dyDescent="0.6">
      <c r="A5" s="332"/>
      <c r="B5" s="332"/>
      <c r="C5" s="333">
        <v>1991</v>
      </c>
      <c r="D5" s="333">
        <v>1992</v>
      </c>
      <c r="E5" s="333">
        <v>1993</v>
      </c>
      <c r="F5" s="333">
        <v>1994</v>
      </c>
      <c r="G5" s="333">
        <v>1995</v>
      </c>
      <c r="H5" s="333">
        <v>1996</v>
      </c>
      <c r="I5" s="333">
        <v>1997</v>
      </c>
      <c r="J5" s="333">
        <v>1998</v>
      </c>
      <c r="K5" s="333">
        <v>1999</v>
      </c>
      <c r="L5" s="333">
        <v>2000</v>
      </c>
      <c r="M5" s="333">
        <v>2001</v>
      </c>
      <c r="N5" s="333">
        <v>2002</v>
      </c>
      <c r="O5" s="333">
        <v>2003</v>
      </c>
      <c r="P5" s="333">
        <v>2004</v>
      </c>
      <c r="Q5" s="333">
        <v>2005</v>
      </c>
      <c r="R5" s="333">
        <v>2006</v>
      </c>
      <c r="S5" s="333">
        <v>2007</v>
      </c>
      <c r="T5" s="333">
        <v>2008</v>
      </c>
      <c r="U5" s="333">
        <v>2009</v>
      </c>
      <c r="V5" s="333">
        <v>2010</v>
      </c>
      <c r="W5" s="336">
        <v>2011</v>
      </c>
      <c r="X5" s="336">
        <v>2012</v>
      </c>
      <c r="Y5" s="337">
        <v>2013</v>
      </c>
      <c r="Z5" s="337">
        <v>2014</v>
      </c>
      <c r="AA5" s="337">
        <v>2015</v>
      </c>
      <c r="AB5" s="337">
        <v>2016</v>
      </c>
      <c r="AC5" s="337">
        <v>2017</v>
      </c>
      <c r="AD5" s="337">
        <v>2018</v>
      </c>
      <c r="AE5" s="337">
        <v>2019</v>
      </c>
    </row>
    <row r="6" spans="1:31" s="193" customFormat="1" ht="15.4" x14ac:dyDescent="0.45">
      <c r="A6" s="206"/>
      <c r="B6" s="206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8"/>
      <c r="O6" s="208"/>
      <c r="P6" s="207"/>
      <c r="Q6" s="207"/>
      <c r="R6" s="207"/>
      <c r="S6" s="207"/>
      <c r="T6" s="207"/>
      <c r="U6" s="207"/>
      <c r="V6" s="207"/>
      <c r="W6" s="207"/>
      <c r="X6" s="196"/>
      <c r="Y6" s="196"/>
      <c r="Z6" s="196"/>
      <c r="AA6" s="196"/>
      <c r="AB6" s="196"/>
      <c r="AC6" s="196"/>
      <c r="AD6" s="196"/>
      <c r="AE6" s="196"/>
    </row>
    <row r="7" spans="1:31" s="194" customFormat="1" ht="15.4" x14ac:dyDescent="0.45">
      <c r="A7" s="198" t="s">
        <v>89</v>
      </c>
      <c r="B7" s="198"/>
      <c r="C7" s="191">
        <f t="shared" ref="C7" si="0">SUM(C8:C10)</f>
        <v>657731.14252265787</v>
      </c>
      <c r="D7" s="191">
        <f t="shared" ref="D7:Y7" si="1">SUM(D8:D10)</f>
        <v>685766.19068274193</v>
      </c>
      <c r="E7" s="191">
        <f t="shared" si="1"/>
        <v>594650.03765693412</v>
      </c>
      <c r="F7" s="191">
        <f t="shared" si="1"/>
        <v>701211.48550025607</v>
      </c>
      <c r="G7" s="191">
        <f t="shared" si="1"/>
        <v>830452.76933286991</v>
      </c>
      <c r="H7" s="191">
        <f t="shared" si="1"/>
        <v>1012332.89919971</v>
      </c>
      <c r="I7" s="191">
        <f t="shared" si="1"/>
        <v>1251042.5217913499</v>
      </c>
      <c r="J7" s="191">
        <f t="shared" si="1"/>
        <v>1798437.0886416701</v>
      </c>
      <c r="K7" s="191">
        <f t="shared" si="1"/>
        <v>1978695.1300280001</v>
      </c>
      <c r="L7" s="191">
        <f t="shared" si="1"/>
        <v>2015481.2051699995</v>
      </c>
      <c r="M7" s="191">
        <f t="shared" si="1"/>
        <v>2318609.594</v>
      </c>
      <c r="N7" s="191">
        <f t="shared" si="1"/>
        <v>3006922.9978199997</v>
      </c>
      <c r="O7" s="191">
        <f t="shared" si="1"/>
        <v>3349577.0225400003</v>
      </c>
      <c r="P7" s="191">
        <f t="shared" si="1"/>
        <v>3554849.0973299998</v>
      </c>
      <c r="Q7" s="191">
        <f t="shared" si="1"/>
        <v>3757194.6543300003</v>
      </c>
      <c r="R7" s="191">
        <f t="shared" si="1"/>
        <v>4128942.8214500002</v>
      </c>
      <c r="S7" s="191">
        <f t="shared" si="1"/>
        <v>4315747.5253999997</v>
      </c>
      <c r="T7" s="191">
        <f t="shared" si="1"/>
        <v>6103783.6427000007</v>
      </c>
      <c r="U7" s="191">
        <f t="shared" si="1"/>
        <v>6041128</v>
      </c>
      <c r="V7" s="191">
        <f t="shared" si="1"/>
        <v>6832864.7624172876</v>
      </c>
      <c r="W7" s="191">
        <f t="shared" si="1"/>
        <v>8131773.3818676006</v>
      </c>
      <c r="X7" s="191">
        <f t="shared" si="1"/>
        <v>9026812</v>
      </c>
      <c r="Y7" s="191">
        <f t="shared" si="1"/>
        <v>10532974</v>
      </c>
      <c r="Z7" s="191">
        <v>13430636</v>
      </c>
      <c r="AA7" s="191">
        <v>16071153</v>
      </c>
      <c r="AB7" s="191">
        <v>15741304</v>
      </c>
      <c r="AC7" s="191">
        <v>15345330</v>
      </c>
      <c r="AD7" s="191">
        <v>17661760</v>
      </c>
      <c r="AE7" s="191">
        <v>20075014</v>
      </c>
    </row>
    <row r="8" spans="1:31" s="193" customFormat="1" ht="15.4" x14ac:dyDescent="0.45">
      <c r="A8" s="209"/>
      <c r="B8" s="209" t="s">
        <v>90</v>
      </c>
      <c r="C8" s="211">
        <v>158553.62952336838</v>
      </c>
      <c r="D8" s="195">
        <v>181982.77721227001</v>
      </c>
      <c r="E8" s="195">
        <v>187669.88966949348</v>
      </c>
      <c r="F8" s="195">
        <v>272486.21526942449</v>
      </c>
      <c r="G8" s="195">
        <v>326849.90157047997</v>
      </c>
      <c r="H8" s="195">
        <v>229780.54220162999</v>
      </c>
      <c r="I8" s="195">
        <v>337588.66025396</v>
      </c>
      <c r="J8" s="195">
        <v>452539.46914228989</v>
      </c>
      <c r="K8" s="195">
        <v>396885.58639519999</v>
      </c>
      <c r="L8" s="195">
        <v>526756.7604899999</v>
      </c>
      <c r="M8" s="195">
        <v>579471.37080000003</v>
      </c>
      <c r="N8" s="195">
        <v>660216.68729999999</v>
      </c>
      <c r="O8" s="195">
        <v>689118.70133999991</v>
      </c>
      <c r="P8" s="195">
        <v>280685.67179999995</v>
      </c>
      <c r="Q8" s="195">
        <v>299982.53412999999</v>
      </c>
      <c r="R8" s="195">
        <v>149905.08921999999</v>
      </c>
      <c r="S8" s="195">
        <v>356649.90274000005</v>
      </c>
      <c r="T8" s="195">
        <v>1495041.39818</v>
      </c>
      <c r="U8" s="195">
        <v>631768</v>
      </c>
      <c r="V8" s="195">
        <v>697626.15504565311</v>
      </c>
      <c r="W8" s="195">
        <v>1269801.396892</v>
      </c>
      <c r="X8" s="192">
        <v>1181417</v>
      </c>
      <c r="Y8" s="192">
        <v>1127000</v>
      </c>
      <c r="Z8" s="192">
        <v>1100174</v>
      </c>
      <c r="AA8" s="192">
        <v>1342042</v>
      </c>
      <c r="AB8" s="192">
        <v>1068512</v>
      </c>
      <c r="AC8" s="192">
        <v>942758</v>
      </c>
      <c r="AD8" s="192">
        <v>1571637</v>
      </c>
      <c r="AE8" s="192">
        <v>1869678</v>
      </c>
    </row>
    <row r="9" spans="1:31" s="193" customFormat="1" ht="15.4" x14ac:dyDescent="0.45">
      <c r="A9" s="209"/>
      <c r="B9" s="209" t="s">
        <v>91</v>
      </c>
      <c r="C9" s="211">
        <v>298691.29163086845</v>
      </c>
      <c r="D9" s="195">
        <v>290109.55294147995</v>
      </c>
      <c r="E9" s="195">
        <v>234780.90698009447</v>
      </c>
      <c r="F9" s="195">
        <v>253409.40388887221</v>
      </c>
      <c r="G9" s="195">
        <v>276608.27076238999</v>
      </c>
      <c r="H9" s="195">
        <v>520720.65799808002</v>
      </c>
      <c r="I9" s="195">
        <v>655019.86053738999</v>
      </c>
      <c r="J9" s="195">
        <v>1007231.4182708001</v>
      </c>
      <c r="K9" s="195">
        <v>1191708.9846328001</v>
      </c>
      <c r="L9" s="195">
        <v>1266317.4390399996</v>
      </c>
      <c r="M9" s="195">
        <v>1568828.0534000001</v>
      </c>
      <c r="N9" s="195">
        <v>2133478.77776</v>
      </c>
      <c r="O9" s="195">
        <v>2505559.9728399999</v>
      </c>
      <c r="P9" s="195">
        <v>3103637.5381399998</v>
      </c>
      <c r="Q9" s="195">
        <v>3269435.2437900002</v>
      </c>
      <c r="R9" s="195">
        <v>3873702.3788200002</v>
      </c>
      <c r="S9" s="195">
        <v>3829436.5554</v>
      </c>
      <c r="T9" s="195">
        <v>4485775.1474799998</v>
      </c>
      <c r="U9" s="195">
        <v>5407378</v>
      </c>
      <c r="V9" s="195">
        <v>6134015.807371635</v>
      </c>
      <c r="W9" s="195">
        <v>6861898.1849756008</v>
      </c>
      <c r="X9" s="192">
        <v>7845395</v>
      </c>
      <c r="Y9" s="192">
        <v>9405974</v>
      </c>
      <c r="Z9" s="192">
        <v>12330462</v>
      </c>
      <c r="AA9" s="192">
        <v>14729110</v>
      </c>
      <c r="AB9" s="192">
        <v>14672792</v>
      </c>
      <c r="AC9" s="192">
        <v>14402573</v>
      </c>
      <c r="AD9" s="192">
        <v>16090123</v>
      </c>
      <c r="AE9" s="192">
        <v>18205336</v>
      </c>
    </row>
    <row r="10" spans="1:31" s="193" customFormat="1" ht="15.4" x14ac:dyDescent="0.45">
      <c r="A10" s="209"/>
      <c r="B10" s="209" t="s">
        <v>92</v>
      </c>
      <c r="C10" s="211">
        <v>200486.22136842104</v>
      </c>
      <c r="D10" s="195">
        <v>213673.86052899199</v>
      </c>
      <c r="E10" s="195">
        <v>172199.24100734619</v>
      </c>
      <c r="F10" s="195">
        <v>175315.86634195934</v>
      </c>
      <c r="G10" s="195">
        <v>226994.59699999998</v>
      </c>
      <c r="H10" s="195">
        <v>261831.69899999999</v>
      </c>
      <c r="I10" s="195">
        <v>258434.00099999999</v>
      </c>
      <c r="J10" s="195">
        <v>338666.20122857997</v>
      </c>
      <c r="K10" s="195">
        <v>390100.55900000001</v>
      </c>
      <c r="L10" s="195">
        <v>222407.00563999999</v>
      </c>
      <c r="M10" s="195">
        <v>170310.16979999997</v>
      </c>
      <c r="N10" s="195">
        <v>213227.53275999997</v>
      </c>
      <c r="O10" s="195">
        <v>154898.34836</v>
      </c>
      <c r="P10" s="195">
        <v>170525.88739000002</v>
      </c>
      <c r="Q10" s="195">
        <v>187776.87641</v>
      </c>
      <c r="R10" s="195">
        <v>105335.35341</v>
      </c>
      <c r="S10" s="195">
        <v>129661.06726000001</v>
      </c>
      <c r="T10" s="195">
        <v>122967.09704000001</v>
      </c>
      <c r="U10" s="195">
        <v>1982</v>
      </c>
      <c r="V10" s="195">
        <v>1222.8</v>
      </c>
      <c r="W10" s="195">
        <v>73.8</v>
      </c>
      <c r="X10" s="192">
        <v>0</v>
      </c>
      <c r="Y10" s="192">
        <v>0</v>
      </c>
      <c r="Z10" s="192">
        <v>0</v>
      </c>
      <c r="AA10" s="192">
        <v>0</v>
      </c>
      <c r="AB10" s="192">
        <v>0</v>
      </c>
      <c r="AC10" s="192">
        <v>0</v>
      </c>
      <c r="AD10" s="192">
        <v>0</v>
      </c>
      <c r="AE10" s="192">
        <v>0</v>
      </c>
    </row>
    <row r="11" spans="1:31" s="193" customFormat="1" ht="15.4" x14ac:dyDescent="0.45">
      <c r="A11" s="209"/>
      <c r="B11" s="209"/>
      <c r="C11" s="211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</row>
    <row r="12" spans="1:31" s="194" customFormat="1" ht="15.4" x14ac:dyDescent="0.45">
      <c r="A12" s="198" t="s">
        <v>102</v>
      </c>
      <c r="B12" s="198"/>
      <c r="C12" s="213">
        <v>153622.86959325441</v>
      </c>
      <c r="D12" s="214">
        <v>160462.38003878618</v>
      </c>
      <c r="E12" s="214">
        <v>169086.50291707148</v>
      </c>
      <c r="F12" s="214">
        <v>279794.36015362857</v>
      </c>
      <c r="G12" s="214">
        <v>288311.98558861995</v>
      </c>
      <c r="H12" s="214">
        <v>243488.52942780347</v>
      </c>
      <c r="I12" s="214">
        <v>127858.32786318001</v>
      </c>
      <c r="J12" s="214">
        <v>182773.77764344003</v>
      </c>
      <c r="K12" s="214">
        <v>214942.18098560002</v>
      </c>
      <c r="L12" s="214">
        <v>169497.82738399997</v>
      </c>
      <c r="M12" s="214">
        <v>173749.15060000002</v>
      </c>
      <c r="N12" s="214">
        <v>251324.69631999999</v>
      </c>
      <c r="O12" s="214">
        <v>210568.98875999998</v>
      </c>
      <c r="P12" s="214">
        <v>327419.51430000004</v>
      </c>
      <c r="Q12" s="214">
        <v>273389.19615000003</v>
      </c>
      <c r="R12" s="214">
        <v>665083.87161999987</v>
      </c>
      <c r="S12" s="214">
        <v>1236556.94634</v>
      </c>
      <c r="T12" s="214">
        <v>545962.14974999998</v>
      </c>
      <c r="U12" s="214">
        <v>692479</v>
      </c>
      <c r="V12" s="214">
        <v>688005.32994825556</v>
      </c>
      <c r="W12" s="214">
        <v>1301721.1907909208</v>
      </c>
      <c r="X12" s="191">
        <v>1255156</v>
      </c>
      <c r="Y12" s="191">
        <v>1146806</v>
      </c>
      <c r="Z12" s="191">
        <v>1608081</v>
      </c>
      <c r="AA12" s="191">
        <v>1838036</v>
      </c>
      <c r="AB12" s="191">
        <v>912031</v>
      </c>
      <c r="AC12" s="191">
        <v>1628669</v>
      </c>
      <c r="AD12" s="191">
        <v>1896117</v>
      </c>
      <c r="AE12" s="191">
        <v>1754725</v>
      </c>
    </row>
    <row r="13" spans="1:31" s="194" customFormat="1" ht="15.4" x14ac:dyDescent="0.45">
      <c r="A13" s="198"/>
      <c r="B13" s="198"/>
      <c r="C13" s="213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</row>
    <row r="14" spans="1:31" s="194" customFormat="1" ht="15.4" x14ac:dyDescent="0.45">
      <c r="A14" s="198" t="s">
        <v>94</v>
      </c>
      <c r="B14" s="198"/>
      <c r="C14" s="191">
        <f t="shared" ref="C14:Y14" si="2">+C7-C12</f>
        <v>504108.27292940347</v>
      </c>
      <c r="D14" s="191">
        <f t="shared" si="2"/>
        <v>525303.81064395572</v>
      </c>
      <c r="E14" s="191">
        <f t="shared" si="2"/>
        <v>425563.53473986266</v>
      </c>
      <c r="F14" s="191">
        <f t="shared" si="2"/>
        <v>421417.12534662749</v>
      </c>
      <c r="G14" s="191">
        <f t="shared" si="2"/>
        <v>542140.78374424996</v>
      </c>
      <c r="H14" s="191">
        <f t="shared" si="2"/>
        <v>768844.36977190652</v>
      </c>
      <c r="I14" s="191">
        <f t="shared" si="2"/>
        <v>1123184.1939281698</v>
      </c>
      <c r="J14" s="191">
        <f t="shared" si="2"/>
        <v>1615663.31099823</v>
      </c>
      <c r="K14" s="191">
        <f t="shared" si="2"/>
        <v>1763752.9490424001</v>
      </c>
      <c r="L14" s="191">
        <f t="shared" si="2"/>
        <v>1845983.3777859996</v>
      </c>
      <c r="M14" s="191">
        <f t="shared" si="2"/>
        <v>2144860.4434000002</v>
      </c>
      <c r="N14" s="191">
        <f t="shared" si="2"/>
        <v>2755598.3014999996</v>
      </c>
      <c r="O14" s="191">
        <f t="shared" si="2"/>
        <v>3139008.0337800002</v>
      </c>
      <c r="P14" s="191">
        <f t="shared" si="2"/>
        <v>3227429.5830299999</v>
      </c>
      <c r="Q14" s="191">
        <f t="shared" si="2"/>
        <v>3483805.4581800001</v>
      </c>
      <c r="R14" s="191">
        <f t="shared" si="2"/>
        <v>3463858.9498300003</v>
      </c>
      <c r="S14" s="191">
        <f t="shared" si="2"/>
        <v>3079190.5790599994</v>
      </c>
      <c r="T14" s="191">
        <f t="shared" si="2"/>
        <v>5557821.4929500008</v>
      </c>
      <c r="U14" s="191">
        <f t="shared" si="2"/>
        <v>5348649</v>
      </c>
      <c r="V14" s="191">
        <f t="shared" si="2"/>
        <v>6144859.4324690318</v>
      </c>
      <c r="W14" s="191">
        <f t="shared" si="2"/>
        <v>6830052.1910766801</v>
      </c>
      <c r="X14" s="191">
        <f t="shared" si="2"/>
        <v>7771656</v>
      </c>
      <c r="Y14" s="191">
        <f t="shared" si="2"/>
        <v>9386168</v>
      </c>
      <c r="Z14" s="191">
        <f>+Z7-Z12</f>
        <v>11822555</v>
      </c>
      <c r="AA14" s="191">
        <v>14233117</v>
      </c>
      <c r="AB14" s="191">
        <v>14829273</v>
      </c>
      <c r="AC14" s="191">
        <v>13716661</v>
      </c>
      <c r="AD14" s="191">
        <v>15765644</v>
      </c>
      <c r="AE14" s="191">
        <v>18320289</v>
      </c>
    </row>
    <row r="15" spans="1:31" s="194" customFormat="1" ht="15.4" x14ac:dyDescent="0.45">
      <c r="A15" s="198"/>
      <c r="B15" s="198"/>
      <c r="C15" s="213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</row>
    <row r="16" spans="1:31" s="194" customFormat="1" ht="15.4" x14ac:dyDescent="0.45">
      <c r="A16" s="198" t="s">
        <v>65</v>
      </c>
      <c r="B16" s="198"/>
      <c r="C16" s="213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4"/>
      <c r="X16" s="191"/>
      <c r="Y16" s="191"/>
      <c r="Z16" s="191"/>
      <c r="AA16" s="191"/>
      <c r="AB16" s="191"/>
      <c r="AC16" s="191"/>
      <c r="AD16" s="191"/>
      <c r="AE16" s="191"/>
    </row>
    <row r="17" spans="1:31" s="194" customFormat="1" ht="30.75" x14ac:dyDescent="0.45">
      <c r="A17" s="198"/>
      <c r="B17" s="218" t="s">
        <v>95</v>
      </c>
      <c r="C17" s="266">
        <f t="shared" ref="C17:Z17" si="3">+C7-C10</f>
        <v>457244.92115423683</v>
      </c>
      <c r="D17" s="266">
        <f t="shared" si="3"/>
        <v>472092.33015374991</v>
      </c>
      <c r="E17" s="266">
        <f t="shared" si="3"/>
        <v>422450.79664958792</v>
      </c>
      <c r="F17" s="266">
        <f t="shared" si="3"/>
        <v>525895.61915829673</v>
      </c>
      <c r="G17" s="266">
        <f t="shared" si="3"/>
        <v>603458.17233286996</v>
      </c>
      <c r="H17" s="266">
        <f t="shared" si="3"/>
        <v>750501.20019970997</v>
      </c>
      <c r="I17" s="266">
        <f t="shared" si="3"/>
        <v>992608.52079134993</v>
      </c>
      <c r="J17" s="266">
        <f t="shared" si="3"/>
        <v>1459770.8874130901</v>
      </c>
      <c r="K17" s="266">
        <f t="shared" si="3"/>
        <v>1588594.5710280002</v>
      </c>
      <c r="L17" s="266">
        <f t="shared" si="3"/>
        <v>1793074.1995299994</v>
      </c>
      <c r="M17" s="266">
        <f t="shared" si="3"/>
        <v>2148299.4242000002</v>
      </c>
      <c r="N17" s="266">
        <f t="shared" si="3"/>
        <v>2793695.4650599998</v>
      </c>
      <c r="O17" s="266">
        <f t="shared" si="3"/>
        <v>3194678.6741800001</v>
      </c>
      <c r="P17" s="266">
        <f t="shared" si="3"/>
        <v>3384323.20994</v>
      </c>
      <c r="Q17" s="266">
        <f t="shared" si="3"/>
        <v>3569417.7779200003</v>
      </c>
      <c r="R17" s="266">
        <f t="shared" si="3"/>
        <v>4023607.4680400002</v>
      </c>
      <c r="S17" s="266">
        <f t="shared" si="3"/>
        <v>4186086.4581399998</v>
      </c>
      <c r="T17" s="266">
        <f t="shared" si="3"/>
        <v>5980816.5456600003</v>
      </c>
      <c r="U17" s="266">
        <f t="shared" si="3"/>
        <v>6039146</v>
      </c>
      <c r="V17" s="266">
        <f t="shared" si="3"/>
        <v>6831641.9624172878</v>
      </c>
      <c r="W17" s="266">
        <f t="shared" si="3"/>
        <v>8131699.5818676008</v>
      </c>
      <c r="X17" s="266">
        <f t="shared" si="3"/>
        <v>9026812</v>
      </c>
      <c r="Y17" s="266">
        <f t="shared" si="3"/>
        <v>10532974</v>
      </c>
      <c r="Z17" s="266">
        <f t="shared" si="3"/>
        <v>13430636</v>
      </c>
      <c r="AA17" s="266">
        <f>+AA7-AA10</f>
        <v>16071153</v>
      </c>
      <c r="AB17" s="266">
        <v>15741304</v>
      </c>
      <c r="AC17" s="266">
        <v>15345330</v>
      </c>
      <c r="AD17" s="266">
        <v>17661760</v>
      </c>
      <c r="AE17" s="266">
        <v>20075014</v>
      </c>
    </row>
    <row r="18" spans="1:31" s="193" customFormat="1" ht="30.75" x14ac:dyDescent="0.45">
      <c r="A18" s="209"/>
      <c r="B18" s="218" t="s">
        <v>96</v>
      </c>
      <c r="C18" s="266">
        <f t="shared" ref="C18:Z18" si="4">+C14-C10</f>
        <v>303622.05156098242</v>
      </c>
      <c r="D18" s="266">
        <f t="shared" si="4"/>
        <v>311629.95011496369</v>
      </c>
      <c r="E18" s="266">
        <f t="shared" si="4"/>
        <v>253364.29373251647</v>
      </c>
      <c r="F18" s="266">
        <f t="shared" si="4"/>
        <v>246101.25900466816</v>
      </c>
      <c r="G18" s="266">
        <f t="shared" si="4"/>
        <v>315146.18674425001</v>
      </c>
      <c r="H18" s="266">
        <f t="shared" si="4"/>
        <v>507012.6707719065</v>
      </c>
      <c r="I18" s="266">
        <f t="shared" si="4"/>
        <v>864750.19292816985</v>
      </c>
      <c r="J18" s="266">
        <f t="shared" si="4"/>
        <v>1276997.10976965</v>
      </c>
      <c r="K18" s="266">
        <f t="shared" si="4"/>
        <v>1373652.3900424</v>
      </c>
      <c r="L18" s="266">
        <f t="shared" si="4"/>
        <v>1623576.3721459997</v>
      </c>
      <c r="M18" s="266">
        <f t="shared" si="4"/>
        <v>1974550.2736000002</v>
      </c>
      <c r="N18" s="266">
        <f t="shared" si="4"/>
        <v>2542370.7687399997</v>
      </c>
      <c r="O18" s="266">
        <f t="shared" si="4"/>
        <v>2984109.68542</v>
      </c>
      <c r="P18" s="266">
        <f t="shared" si="4"/>
        <v>3056903.69564</v>
      </c>
      <c r="Q18" s="266">
        <f t="shared" si="4"/>
        <v>3296028.58177</v>
      </c>
      <c r="R18" s="266">
        <f t="shared" si="4"/>
        <v>3358523.5964200003</v>
      </c>
      <c r="S18" s="266">
        <f t="shared" si="4"/>
        <v>2949529.5117999995</v>
      </c>
      <c r="T18" s="266">
        <f t="shared" si="4"/>
        <v>5434854.3959100004</v>
      </c>
      <c r="U18" s="266">
        <f t="shared" si="4"/>
        <v>5346667</v>
      </c>
      <c r="V18" s="266">
        <f t="shared" si="4"/>
        <v>6143636.632469032</v>
      </c>
      <c r="W18" s="266">
        <f t="shared" si="4"/>
        <v>6829978.3910766803</v>
      </c>
      <c r="X18" s="266">
        <f t="shared" si="4"/>
        <v>7771656</v>
      </c>
      <c r="Y18" s="266">
        <f t="shared" si="4"/>
        <v>9386168</v>
      </c>
      <c r="Z18" s="266">
        <f t="shared" si="4"/>
        <v>11822555</v>
      </c>
      <c r="AA18" s="266">
        <f>+AA14-AA10</f>
        <v>14233117</v>
      </c>
      <c r="AB18" s="266">
        <v>14829273</v>
      </c>
      <c r="AC18" s="266">
        <v>13716661</v>
      </c>
      <c r="AD18" s="266">
        <v>15765644</v>
      </c>
      <c r="AE18" s="266">
        <v>18320289</v>
      </c>
    </row>
    <row r="19" spans="1:31" s="193" customFormat="1" ht="9" customHeight="1" x14ac:dyDescent="0.45">
      <c r="A19" s="206"/>
      <c r="B19" s="206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</row>
    <row r="20" spans="1:31" s="219" customFormat="1" ht="18" x14ac:dyDescent="0.45"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D20" s="242"/>
      <c r="AE20" s="242" t="s">
        <v>97</v>
      </c>
    </row>
    <row r="21" spans="1:31" s="225" customFormat="1" ht="15.75" customHeight="1" x14ac:dyDescent="0.45">
      <c r="A21" s="221"/>
      <c r="B21" s="222"/>
      <c r="C21" s="223"/>
      <c r="D21" s="223"/>
      <c r="E21" s="223"/>
      <c r="F21" s="223"/>
      <c r="G21" s="345"/>
      <c r="I21" s="226"/>
      <c r="J21" s="226"/>
      <c r="K21" s="226"/>
      <c r="L21" s="226"/>
      <c r="M21" s="226"/>
      <c r="N21" s="226"/>
      <c r="O21" s="226"/>
      <c r="P21" s="226"/>
      <c r="Q21" s="226"/>
      <c r="R21" s="220"/>
      <c r="S21" s="220"/>
      <c r="T21" s="220"/>
      <c r="U21" s="220"/>
      <c r="V21" s="220"/>
      <c r="W21" s="220"/>
      <c r="X21" s="220"/>
      <c r="AD21" s="242"/>
      <c r="AE21" s="242" t="s">
        <v>98</v>
      </c>
    </row>
    <row r="22" spans="1:31" s="225" customFormat="1" ht="15.75" customHeight="1" x14ac:dyDescent="0.45"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D22" s="242"/>
      <c r="AE22" s="242" t="s">
        <v>99</v>
      </c>
    </row>
    <row r="23" spans="1:31" s="225" customFormat="1" ht="18" x14ac:dyDescent="0.45">
      <c r="A23" s="221"/>
      <c r="B23" s="228"/>
      <c r="C23" s="229"/>
      <c r="D23" s="229"/>
      <c r="E23" s="345"/>
      <c r="F23" s="229"/>
      <c r="G23" s="229"/>
      <c r="H23" s="229"/>
      <c r="I23" s="229"/>
      <c r="J23" s="229"/>
      <c r="K23" s="229"/>
      <c r="L23" s="229"/>
      <c r="M23" s="230"/>
      <c r="N23" s="230"/>
      <c r="O23" s="230"/>
      <c r="P23" s="230"/>
      <c r="Q23" s="230"/>
      <c r="R23" s="227"/>
      <c r="S23" s="227"/>
      <c r="T23" s="227"/>
      <c r="U23" s="227"/>
      <c r="V23" s="227"/>
      <c r="W23" s="227"/>
      <c r="X23" s="227"/>
      <c r="AD23" s="242"/>
      <c r="AE23" s="242" t="s">
        <v>100</v>
      </c>
    </row>
    <row r="24" spans="1:31" s="225" customFormat="1" ht="15.75" customHeight="1" x14ac:dyDescent="0.45"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D24" s="242"/>
      <c r="AE24" s="242" t="s">
        <v>101</v>
      </c>
    </row>
    <row r="25" spans="1:31" s="225" customFormat="1" ht="19.5" customHeight="1" x14ac:dyDescent="0.45">
      <c r="A25" s="308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</row>
    <row r="26" spans="1:31" s="225" customFormat="1" ht="15.75" customHeight="1" x14ac:dyDescent="0.5">
      <c r="A26" s="222"/>
      <c r="B26" s="231"/>
      <c r="C26" s="232"/>
      <c r="D26" s="232"/>
      <c r="E26" s="232"/>
      <c r="F26" s="232"/>
      <c r="G26" s="232"/>
      <c r="H26" s="232"/>
      <c r="I26" s="232"/>
      <c r="J26" s="345"/>
      <c r="K26" s="229"/>
      <c r="L26" s="229"/>
      <c r="M26" s="229"/>
      <c r="N26" s="229"/>
      <c r="O26" s="233"/>
      <c r="Q26" s="230"/>
      <c r="R26" s="234"/>
      <c r="S26" s="234"/>
      <c r="T26" s="234"/>
      <c r="U26" s="234"/>
      <c r="V26" s="234"/>
      <c r="W26" s="234"/>
      <c r="X26" s="234"/>
    </row>
    <row r="28" spans="1:31" s="225" customFormat="1" ht="15.75" customHeight="1" x14ac:dyDescent="0.45">
      <c r="A28" s="251"/>
      <c r="B28" s="253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</row>
    <row r="29" spans="1:31" s="225" customFormat="1" ht="15.75" customHeight="1" x14ac:dyDescent="0.45">
      <c r="A29" s="251"/>
      <c r="B29" s="253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</row>
    <row r="30" spans="1:31" s="225" customFormat="1" x14ac:dyDescent="0.45">
      <c r="A30" s="252"/>
      <c r="B30" s="221"/>
      <c r="C30" s="236"/>
      <c r="D30" s="236"/>
      <c r="E30" s="236"/>
      <c r="F30" s="236"/>
      <c r="G30" s="236"/>
      <c r="H30" s="345"/>
      <c r="I30" s="345"/>
      <c r="J30" s="345"/>
      <c r="K30" s="345"/>
      <c r="L30" s="345"/>
      <c r="M30" s="345"/>
      <c r="N30" s="345"/>
      <c r="O30" s="233"/>
      <c r="P30" s="345"/>
      <c r="Q30" s="345"/>
      <c r="R30" s="345"/>
      <c r="S30" s="345"/>
      <c r="T30" s="345"/>
    </row>
    <row r="31" spans="1:31" s="193" customFormat="1" ht="20.65" x14ac:dyDescent="0.6">
      <c r="A31" s="197" t="s">
        <v>86</v>
      </c>
      <c r="B31" s="198"/>
      <c r="C31" s="238"/>
      <c r="D31" s="238"/>
      <c r="E31" s="238"/>
      <c r="F31" s="238"/>
      <c r="G31" s="238"/>
      <c r="H31" s="239"/>
      <c r="I31" s="239"/>
      <c r="J31" s="239"/>
      <c r="K31" s="239"/>
      <c r="L31" s="239"/>
      <c r="M31" s="239"/>
      <c r="N31" s="239"/>
      <c r="O31" s="240"/>
      <c r="P31" s="239"/>
      <c r="Q31" s="239"/>
      <c r="R31" s="239"/>
      <c r="S31" s="239"/>
      <c r="T31" s="239"/>
    </row>
    <row r="32" spans="1:31" s="201" customFormat="1" ht="20.65" x14ac:dyDescent="0.6">
      <c r="A32" s="197" t="s">
        <v>87</v>
      </c>
      <c r="B32" s="198"/>
      <c r="C32" s="238"/>
      <c r="D32" s="238"/>
      <c r="E32" s="238"/>
      <c r="F32" s="238"/>
      <c r="G32" s="238"/>
      <c r="H32" s="239"/>
      <c r="I32" s="239"/>
      <c r="J32" s="239"/>
      <c r="K32" s="239"/>
      <c r="L32" s="239"/>
      <c r="M32" s="239"/>
      <c r="N32" s="239"/>
      <c r="O32" s="240"/>
      <c r="P32" s="239"/>
      <c r="Q32" s="239"/>
      <c r="R32" s="239"/>
      <c r="S32" s="239"/>
      <c r="T32" s="239"/>
      <c r="U32" s="193"/>
      <c r="V32" s="193"/>
      <c r="W32" s="193"/>
      <c r="X32" s="193"/>
    </row>
    <row r="33" spans="1:31" s="201" customFormat="1" ht="20.65" x14ac:dyDescent="0.6">
      <c r="A33" s="197" t="s">
        <v>31</v>
      </c>
      <c r="B33" s="198"/>
      <c r="C33" s="238"/>
      <c r="D33" s="238"/>
      <c r="E33" s="238"/>
      <c r="F33" s="238"/>
      <c r="G33" s="238"/>
      <c r="H33" s="239"/>
      <c r="I33" s="239"/>
      <c r="J33" s="239"/>
      <c r="K33" s="239"/>
      <c r="L33" s="239"/>
      <c r="M33" s="239"/>
      <c r="N33" s="239"/>
      <c r="O33" s="240"/>
      <c r="P33" s="239"/>
      <c r="Q33" s="239"/>
      <c r="R33" s="239"/>
      <c r="S33" s="239"/>
      <c r="T33" s="239"/>
      <c r="U33" s="193"/>
      <c r="V33" s="193"/>
      <c r="W33" s="193"/>
      <c r="X33" s="193"/>
    </row>
    <row r="34" spans="1:31" s="201" customFormat="1" ht="15.4" x14ac:dyDescent="0.45">
      <c r="A34" s="206"/>
      <c r="B34" s="206"/>
      <c r="C34" s="241"/>
      <c r="D34" s="241"/>
      <c r="E34" s="241"/>
      <c r="F34" s="241"/>
      <c r="G34" s="241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193"/>
    </row>
    <row r="35" spans="1:31" s="342" customFormat="1" ht="20.65" x14ac:dyDescent="0.45">
      <c r="A35" s="339"/>
      <c r="B35" s="339"/>
      <c r="C35" s="333">
        <v>1991</v>
      </c>
      <c r="D35" s="333">
        <v>1992</v>
      </c>
      <c r="E35" s="333">
        <v>1993</v>
      </c>
      <c r="F35" s="333">
        <v>1994</v>
      </c>
      <c r="G35" s="333">
        <v>1995</v>
      </c>
      <c r="H35" s="333">
        <v>1996</v>
      </c>
      <c r="I35" s="333">
        <v>1997</v>
      </c>
      <c r="J35" s="333">
        <v>1998</v>
      </c>
      <c r="K35" s="333">
        <v>1999</v>
      </c>
      <c r="L35" s="333">
        <v>2000</v>
      </c>
      <c r="M35" s="333">
        <v>2001</v>
      </c>
      <c r="N35" s="333">
        <v>2002</v>
      </c>
      <c r="O35" s="333">
        <v>2003</v>
      </c>
      <c r="P35" s="333">
        <v>2004</v>
      </c>
      <c r="Q35" s="333">
        <v>2005</v>
      </c>
      <c r="R35" s="333">
        <v>2006</v>
      </c>
      <c r="S35" s="333">
        <v>2007</v>
      </c>
      <c r="T35" s="333">
        <v>2008</v>
      </c>
      <c r="U35" s="333">
        <v>2009</v>
      </c>
      <c r="V35" s="333">
        <v>2010</v>
      </c>
      <c r="W35" s="333">
        <v>2011</v>
      </c>
      <c r="X35" s="333">
        <v>2012</v>
      </c>
      <c r="Y35" s="333">
        <v>2013</v>
      </c>
      <c r="Z35" s="333">
        <v>2014</v>
      </c>
      <c r="AA35" s="333">
        <v>2015</v>
      </c>
      <c r="AB35" s="333">
        <v>2016</v>
      </c>
      <c r="AC35" s="346">
        <v>2017</v>
      </c>
      <c r="AD35" s="346">
        <v>2018</v>
      </c>
      <c r="AE35" s="346">
        <v>2019</v>
      </c>
    </row>
    <row r="36" spans="1:31" s="193" customFormat="1" ht="18" x14ac:dyDescent="0.55000000000000004">
      <c r="A36" s="243"/>
      <c r="B36" s="243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196"/>
      <c r="AB36" s="196"/>
      <c r="AC36" s="196"/>
    </row>
    <row r="37" spans="1:31" s="193" customFormat="1" ht="20.65" x14ac:dyDescent="0.6">
      <c r="A37" s="197" t="s">
        <v>89</v>
      </c>
      <c r="B37" s="197"/>
      <c r="C37" s="297">
        <f t="shared" ref="C37:AB40" si="5">C7/C$53</f>
        <v>4.9780347837681302E-2</v>
      </c>
      <c r="D37" s="297">
        <f t="shared" si="5"/>
        <v>4.1148244750656392E-2</v>
      </c>
      <c r="E37" s="297">
        <f t="shared" si="5"/>
        <v>2.9844896320866478E-2</v>
      </c>
      <c r="F37" s="297">
        <f t="shared" si="5"/>
        <v>2.9273496538256973E-2</v>
      </c>
      <c r="G37" s="297">
        <f t="shared" si="5"/>
        <v>2.8497166143364436E-2</v>
      </c>
      <c r="H37" s="297">
        <f t="shared" si="5"/>
        <v>3.1464927656060709E-2</v>
      </c>
      <c r="I37" s="297">
        <f t="shared" si="5"/>
        <v>3.5120557272486891E-2</v>
      </c>
      <c r="J37" s="297">
        <f t="shared" si="5"/>
        <v>4.7895387392759954E-2</v>
      </c>
      <c r="K37" s="297">
        <f t="shared" si="5"/>
        <v>5.1734753186097958E-2</v>
      </c>
      <c r="L37" s="297">
        <f t="shared" si="5"/>
        <v>4.7981713676082192E-2</v>
      </c>
      <c r="M37" s="297">
        <f t="shared" si="5"/>
        <v>5.1446923721401368E-2</v>
      </c>
      <c r="N37" s="297">
        <f t="shared" si="5"/>
        <v>6.2586234017621589E-2</v>
      </c>
      <c r="O37" s="297">
        <f t="shared" si="5"/>
        <v>6.4045586751874495E-2</v>
      </c>
      <c r="P37" s="297">
        <f t="shared" si="5"/>
        <v>5.8785323794228878E-2</v>
      </c>
      <c r="Q37" s="297">
        <f t="shared" si="5"/>
        <v>5.4585232648531379E-2</v>
      </c>
      <c r="R37" s="297">
        <f t="shared" si="5"/>
        <v>5.0303749536707798E-2</v>
      </c>
      <c r="S37" s="297">
        <f t="shared" si="5"/>
        <v>4.758113984595394E-2</v>
      </c>
      <c r="T37" s="297">
        <f t="shared" si="5"/>
        <v>6.503480504460761E-2</v>
      </c>
      <c r="U37" s="297">
        <f t="shared" si="5"/>
        <v>6.2481700586015473E-2</v>
      </c>
      <c r="V37" s="297">
        <f t="shared" si="5"/>
        <v>6.1276566183970732E-2</v>
      </c>
      <c r="W37" s="297">
        <f t="shared" si="5"/>
        <v>6.6650552920849176E-2</v>
      </c>
      <c r="X37" s="297">
        <f t="shared" si="5"/>
        <v>6.9465152887594125E-2</v>
      </c>
      <c r="Y37" s="297">
        <f t="shared" si="5"/>
        <v>7.639442336970978E-2</v>
      </c>
      <c r="Z37" s="297">
        <f t="shared" si="5"/>
        <v>9.0381462715858854E-2</v>
      </c>
      <c r="AA37" s="297">
        <f t="shared" si="5"/>
        <v>0.1007258899312156</v>
      </c>
      <c r="AB37" s="297">
        <f t="shared" si="5"/>
        <v>9.2848569931827718E-2</v>
      </c>
      <c r="AC37" s="297">
        <f t="shared" ref="AC37:AD40" si="6">AC7/AC$53</f>
        <v>8.5367494053303752E-2</v>
      </c>
      <c r="AD37" s="297">
        <f t="shared" si="6"/>
        <v>9.2341369745369759E-2</v>
      </c>
      <c r="AE37" s="297">
        <v>0.10116379003587936</v>
      </c>
    </row>
    <row r="38" spans="1:31" s="193" customFormat="1" ht="20.65" x14ac:dyDescent="0.6">
      <c r="A38" s="298"/>
      <c r="B38" s="298" t="s">
        <v>90</v>
      </c>
      <c r="C38" s="299">
        <f t="shared" si="5"/>
        <v>1.2000123330526706E-2</v>
      </c>
      <c r="D38" s="299">
        <f t="shared" si="5"/>
        <v>1.0919569904254703E-2</v>
      </c>
      <c r="E38" s="299">
        <f t="shared" si="5"/>
        <v>9.4189658539394726E-3</v>
      </c>
      <c r="F38" s="299">
        <f t="shared" si="5"/>
        <v>1.1375490054504148E-2</v>
      </c>
      <c r="G38" s="299">
        <f t="shared" si="5"/>
        <v>1.121592496642375E-2</v>
      </c>
      <c r="H38" s="299">
        <f t="shared" si="5"/>
        <v>7.1419472219665294E-3</v>
      </c>
      <c r="I38" s="299">
        <f t="shared" si="5"/>
        <v>9.4771374037826081E-3</v>
      </c>
      <c r="J38" s="299">
        <f t="shared" si="5"/>
        <v>1.2051882894304825E-2</v>
      </c>
      <c r="K38" s="299">
        <f t="shared" si="5"/>
        <v>1.0376928483664321E-2</v>
      </c>
      <c r="L38" s="299">
        <f t="shared" si="5"/>
        <v>1.2540276730906026E-2</v>
      </c>
      <c r="M38" s="299">
        <f t="shared" si="5"/>
        <v>1.2857714161724241E-2</v>
      </c>
      <c r="N38" s="299">
        <f t="shared" si="5"/>
        <v>1.3741780592204648E-2</v>
      </c>
      <c r="O38" s="299">
        <f t="shared" si="5"/>
        <v>1.3176293983394434E-2</v>
      </c>
      <c r="P38" s="299">
        <f t="shared" si="5"/>
        <v>4.6416029624314391E-3</v>
      </c>
      <c r="Q38" s="299">
        <f t="shared" si="5"/>
        <v>4.3582028408113045E-3</v>
      </c>
      <c r="R38" s="299">
        <f t="shared" si="5"/>
        <v>1.8263241678296107E-3</v>
      </c>
      <c r="S38" s="299">
        <f t="shared" si="5"/>
        <v>3.9320671096822303E-3</v>
      </c>
      <c r="T38" s="299">
        <f t="shared" si="5"/>
        <v>1.592941879264325E-2</v>
      </c>
      <c r="U38" s="299">
        <f t="shared" si="5"/>
        <v>6.5342000725403977E-3</v>
      </c>
      <c r="V38" s="299">
        <f t="shared" si="5"/>
        <v>6.2562536721714399E-3</v>
      </c>
      <c r="W38" s="299">
        <f t="shared" si="5"/>
        <v>1.0407688609625401E-2</v>
      </c>
      <c r="X38" s="299">
        <f t="shared" si="5"/>
        <v>9.091505675425918E-3</v>
      </c>
      <c r="Y38" s="299">
        <f t="shared" si="5"/>
        <v>8.1739986387190291E-3</v>
      </c>
      <c r="Z38" s="299">
        <f t="shared" si="5"/>
        <v>7.4036207490067703E-3</v>
      </c>
      <c r="AA38" s="299">
        <f t="shared" si="5"/>
        <v>8.4112430996748297E-3</v>
      </c>
      <c r="AB38" s="299">
        <f t="shared" si="5"/>
        <v>6.3025154177187041E-3</v>
      </c>
      <c r="AC38" s="299">
        <f t="shared" si="6"/>
        <v>5.2446501938182193E-3</v>
      </c>
      <c r="AD38" s="299">
        <f t="shared" si="6"/>
        <v>8.2170244257935617E-3</v>
      </c>
      <c r="AE38" s="299">
        <v>9.4218471093819832E-3</v>
      </c>
    </row>
    <row r="39" spans="1:31" s="193" customFormat="1" ht="20.65" x14ac:dyDescent="0.6">
      <c r="A39" s="298"/>
      <c r="B39" s="298" t="s">
        <v>91</v>
      </c>
      <c r="C39" s="299">
        <f t="shared" si="5"/>
        <v>2.2606435110313669E-2</v>
      </c>
      <c r="D39" s="299">
        <f t="shared" si="5"/>
        <v>1.7407534887444176E-2</v>
      </c>
      <c r="E39" s="299">
        <f t="shared" si="5"/>
        <v>1.1783421143886997E-2</v>
      </c>
      <c r="F39" s="299">
        <f t="shared" si="5"/>
        <v>1.0579089847922857E-2</v>
      </c>
      <c r="G39" s="299">
        <f t="shared" si="5"/>
        <v>9.4918725539043913E-3</v>
      </c>
      <c r="H39" s="299">
        <f t="shared" si="5"/>
        <v>1.6184831932142554E-2</v>
      </c>
      <c r="I39" s="299">
        <f t="shared" si="5"/>
        <v>1.8388393780316703E-2</v>
      </c>
      <c r="J39" s="299">
        <f t="shared" si="5"/>
        <v>2.682425717136161E-2</v>
      </c>
      <c r="K39" s="299">
        <f t="shared" si="5"/>
        <v>3.1158296826030437E-2</v>
      </c>
      <c r="L39" s="299">
        <f t="shared" si="5"/>
        <v>3.0146686869214446E-2</v>
      </c>
      <c r="M39" s="299">
        <f t="shared" si="5"/>
        <v>3.4810248954427643E-2</v>
      </c>
      <c r="N39" s="299">
        <f t="shared" si="5"/>
        <v>4.4406325720120682E-2</v>
      </c>
      <c r="O39" s="299">
        <f t="shared" si="5"/>
        <v>4.7907558931385104E-2</v>
      </c>
      <c r="P39" s="299">
        <f t="shared" si="5"/>
        <v>5.1323792550439847E-2</v>
      </c>
      <c r="Q39" s="299">
        <f t="shared" si="5"/>
        <v>4.7498971927343321E-2</v>
      </c>
      <c r="R39" s="299">
        <f t="shared" si="5"/>
        <v>4.7194103350522792E-2</v>
      </c>
      <c r="S39" s="299">
        <f t="shared" si="5"/>
        <v>4.2219558767355773E-2</v>
      </c>
      <c r="T39" s="299">
        <f t="shared" si="5"/>
        <v>4.7795192173826898E-2</v>
      </c>
      <c r="U39" s="299">
        <f t="shared" si="5"/>
        <v>5.5927001240729746E-2</v>
      </c>
      <c r="V39" s="299">
        <f t="shared" si="5"/>
        <v>5.5009346542511876E-2</v>
      </c>
      <c r="W39" s="299">
        <f t="shared" si="5"/>
        <v>5.6242259423387557E-2</v>
      </c>
      <c r="X39" s="299">
        <f t="shared" si="5"/>
        <v>6.0373647212168202E-2</v>
      </c>
      <c r="Y39" s="299">
        <f t="shared" si="5"/>
        <v>6.8220424730990756E-2</v>
      </c>
      <c r="Z39" s="299">
        <f t="shared" si="5"/>
        <v>8.2977841966852081E-2</v>
      </c>
      <c r="AA39" s="299">
        <f t="shared" si="5"/>
        <v>9.2314640564044592E-2</v>
      </c>
      <c r="AB39" s="299">
        <f t="shared" si="5"/>
        <v>8.6546054514109017E-2</v>
      </c>
      <c r="AC39" s="299">
        <f t="shared" si="6"/>
        <v>8.0122849422578274E-2</v>
      </c>
      <c r="AD39" s="299">
        <f t="shared" si="6"/>
        <v>8.4124345319576188E-2</v>
      </c>
      <c r="AE39" s="299">
        <v>9.1741942926497386E-2</v>
      </c>
    </row>
    <row r="40" spans="1:31" s="193" customFormat="1" ht="20.65" x14ac:dyDescent="0.6">
      <c r="A40" s="298"/>
      <c r="B40" s="298" t="s">
        <v>92</v>
      </c>
      <c r="C40" s="299">
        <f t="shared" si="5"/>
        <v>1.5173789396840925E-2</v>
      </c>
      <c r="D40" s="299">
        <f t="shared" si="5"/>
        <v>1.2821139958957513E-2</v>
      </c>
      <c r="E40" s="299">
        <f t="shared" si="5"/>
        <v>8.642509323040011E-3</v>
      </c>
      <c r="F40" s="299">
        <f t="shared" si="5"/>
        <v>7.3189166358299685E-3</v>
      </c>
      <c r="G40" s="299">
        <f t="shared" si="5"/>
        <v>7.7893686230362932E-3</v>
      </c>
      <c r="H40" s="299">
        <f t="shared" si="5"/>
        <v>8.1381485019516222E-3</v>
      </c>
      <c r="I40" s="299">
        <f t="shared" si="5"/>
        <v>7.2550260883875823E-3</v>
      </c>
      <c r="J40" s="299">
        <f t="shared" si="5"/>
        <v>9.01924732709352E-3</v>
      </c>
      <c r="K40" s="299">
        <f t="shared" si="5"/>
        <v>1.0199527876403202E-2</v>
      </c>
      <c r="L40" s="299">
        <f t="shared" si="5"/>
        <v>5.2947500759617213E-3</v>
      </c>
      <c r="M40" s="299">
        <f t="shared" si="5"/>
        <v>3.7789606052494899E-3</v>
      </c>
      <c r="N40" s="299">
        <f t="shared" si="5"/>
        <v>4.4381277052962615E-3</v>
      </c>
      <c r="O40" s="299">
        <f t="shared" si="5"/>
        <v>2.9617338370949448E-3</v>
      </c>
      <c r="P40" s="299">
        <f t="shared" si="5"/>
        <v>2.8199282813575889E-3</v>
      </c>
      <c r="Q40" s="299">
        <f t="shared" si="5"/>
        <v>2.7280578803767544E-3</v>
      </c>
      <c r="R40" s="299">
        <f t="shared" si="5"/>
        <v>1.2833220183553966E-3</v>
      </c>
      <c r="S40" s="299">
        <f t="shared" si="5"/>
        <v>1.4295139689159402E-3</v>
      </c>
      <c r="T40" s="299">
        <f t="shared" si="5"/>
        <v>1.3101940781374453E-3</v>
      </c>
      <c r="U40" s="299">
        <f t="shared" si="5"/>
        <v>2.0499272745335419E-5</v>
      </c>
      <c r="V40" s="299">
        <f t="shared" si="5"/>
        <v>1.0965969287419572E-5</v>
      </c>
      <c r="W40" s="299">
        <f t="shared" si="5"/>
        <v>6.0488783621623496E-7</v>
      </c>
      <c r="X40" s="299">
        <f t="shared" si="5"/>
        <v>0</v>
      </c>
      <c r="Y40" s="299">
        <f t="shared" si="5"/>
        <v>0</v>
      </c>
      <c r="Z40" s="299">
        <f t="shared" si="5"/>
        <v>0</v>
      </c>
      <c r="AA40" s="299">
        <f t="shared" si="5"/>
        <v>0</v>
      </c>
      <c r="AB40" s="299">
        <f t="shared" si="5"/>
        <v>0</v>
      </c>
      <c r="AC40" s="299">
        <f t="shared" si="6"/>
        <v>0</v>
      </c>
      <c r="AD40" s="299">
        <f t="shared" si="6"/>
        <v>0</v>
      </c>
      <c r="AE40" s="299">
        <v>0</v>
      </c>
    </row>
    <row r="41" spans="1:31" s="193" customFormat="1" ht="20.65" x14ac:dyDescent="0.6">
      <c r="A41" s="298"/>
      <c r="B41" s="298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</row>
    <row r="42" spans="1:31" s="193" customFormat="1" ht="20.65" x14ac:dyDescent="0.6">
      <c r="A42" s="197" t="s">
        <v>93</v>
      </c>
      <c r="B42" s="197"/>
      <c r="C42" s="300">
        <f t="shared" ref="C42:AB42" si="7">C12/C$53</f>
        <v>1.1626939017733248E-2</v>
      </c>
      <c r="D42" s="300">
        <f t="shared" si="7"/>
        <v>9.6282747338931763E-3</v>
      </c>
      <c r="E42" s="300">
        <f t="shared" si="7"/>
        <v>8.4862840818135804E-3</v>
      </c>
      <c r="F42" s="300">
        <f t="shared" si="7"/>
        <v>1.1680583394234891E-2</v>
      </c>
      <c r="G42" s="300">
        <f t="shared" si="7"/>
        <v>9.8934880559702863E-3</v>
      </c>
      <c r="H42" s="300">
        <f t="shared" si="7"/>
        <v>7.5680134169135967E-3</v>
      </c>
      <c r="I42" s="300">
        <f t="shared" si="7"/>
        <v>3.5893709832127852E-3</v>
      </c>
      <c r="J42" s="300">
        <f t="shared" si="7"/>
        <v>4.8675713711412039E-3</v>
      </c>
      <c r="K42" s="300">
        <f t="shared" si="7"/>
        <v>5.6198554864863182E-3</v>
      </c>
      <c r="L42" s="300">
        <f t="shared" si="7"/>
        <v>4.0351635140011711E-3</v>
      </c>
      <c r="M42" s="300">
        <f t="shared" si="7"/>
        <v>3.8552671052117108E-3</v>
      </c>
      <c r="N42" s="300">
        <f t="shared" si="7"/>
        <v>5.2310838254571081E-3</v>
      </c>
      <c r="O42" s="300">
        <f t="shared" si="7"/>
        <v>4.026184305102664E-3</v>
      </c>
      <c r="P42" s="300">
        <f t="shared" si="7"/>
        <v>5.4144245332751733E-3</v>
      </c>
      <c r="Q42" s="300">
        <f t="shared" si="7"/>
        <v>3.9718498104016568E-3</v>
      </c>
      <c r="R42" s="300">
        <f t="shared" si="7"/>
        <v>8.1028519758302841E-3</v>
      </c>
      <c r="S42" s="300">
        <f t="shared" si="7"/>
        <v>1.3633047031831663E-2</v>
      </c>
      <c r="T42" s="300">
        <f t="shared" si="7"/>
        <v>5.8171363942742631E-3</v>
      </c>
      <c r="U42" s="300">
        <f t="shared" si="7"/>
        <v>7.1621169986968349E-3</v>
      </c>
      <c r="V42" s="300">
        <f t="shared" si="7"/>
        <v>6.1699749082380923E-3</v>
      </c>
      <c r="W42" s="300">
        <f t="shared" si="7"/>
        <v>1.0669313203988359E-2</v>
      </c>
      <c r="X42" s="300">
        <f t="shared" si="7"/>
        <v>9.6589586044088533E-3</v>
      </c>
      <c r="Y42" s="300">
        <f t="shared" si="7"/>
        <v>8.3176492305898977E-3</v>
      </c>
      <c r="Z42" s="300">
        <f t="shared" si="7"/>
        <v>1.0821580820564343E-2</v>
      </c>
      <c r="AA42" s="300">
        <f t="shared" si="7"/>
        <v>1.1519883596753251E-2</v>
      </c>
      <c r="AB42" s="300">
        <f t="shared" si="7"/>
        <v>5.3795272668321998E-3</v>
      </c>
      <c r="AC42" s="300">
        <f t="shared" ref="AC42:AD42" si="8">AC12/AC$53</f>
        <v>9.0604367043458939E-3</v>
      </c>
      <c r="AD42" s="300">
        <f t="shared" si="8"/>
        <v>9.9135103736819694E-3</v>
      </c>
      <c r="AE42" s="300">
        <v>8.8425657621313946E-3</v>
      </c>
    </row>
    <row r="43" spans="1:31" s="193" customFormat="1" ht="20.65" x14ac:dyDescent="0.6">
      <c r="A43" s="197"/>
      <c r="B43" s="197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</row>
    <row r="44" spans="1:31" s="193" customFormat="1" ht="20.65" x14ac:dyDescent="0.6">
      <c r="A44" s="197" t="s">
        <v>94</v>
      </c>
      <c r="B44" s="197"/>
      <c r="C44" s="300">
        <f t="shared" ref="C44:AB44" si="9">C14/C$53</f>
        <v>3.8153408819948054E-2</v>
      </c>
      <c r="D44" s="300">
        <f t="shared" si="9"/>
        <v>3.151997001676321E-2</v>
      </c>
      <c r="E44" s="300">
        <f t="shared" si="9"/>
        <v>2.1358612239052902E-2</v>
      </c>
      <c r="F44" s="300">
        <f t="shared" si="9"/>
        <v>1.7592913144022084E-2</v>
      </c>
      <c r="G44" s="300">
        <f t="shared" si="9"/>
        <v>1.8603678087394149E-2</v>
      </c>
      <c r="H44" s="300">
        <f t="shared" si="9"/>
        <v>2.389691423914711E-2</v>
      </c>
      <c r="I44" s="300">
        <f t="shared" si="9"/>
        <v>3.15311862892741E-2</v>
      </c>
      <c r="J44" s="300">
        <f t="shared" si="9"/>
        <v>4.3027816021618752E-2</v>
      </c>
      <c r="K44" s="300">
        <f t="shared" si="9"/>
        <v>4.6114897699611641E-2</v>
      </c>
      <c r="L44" s="300">
        <f t="shared" si="9"/>
        <v>4.3946550162081023E-2</v>
      </c>
      <c r="M44" s="300">
        <f t="shared" si="9"/>
        <v>4.7591656616189665E-2</v>
      </c>
      <c r="N44" s="300">
        <f t="shared" si="9"/>
        <v>5.7355150192164479E-2</v>
      </c>
      <c r="O44" s="300">
        <f t="shared" si="9"/>
        <v>6.001940244677182E-2</v>
      </c>
      <c r="P44" s="300">
        <f t="shared" si="9"/>
        <v>5.3370899260953703E-2</v>
      </c>
      <c r="Q44" s="300">
        <f t="shared" si="9"/>
        <v>5.0613382838129717E-2</v>
      </c>
      <c r="R44" s="300">
        <f t="shared" si="9"/>
        <v>4.2200897560877519E-2</v>
      </c>
      <c r="S44" s="300">
        <f t="shared" si="9"/>
        <v>3.3948092814122276E-2</v>
      </c>
      <c r="T44" s="300">
        <f t="shared" si="9"/>
        <v>5.9217668650333344E-2</v>
      </c>
      <c r="U44" s="300">
        <f t="shared" si="9"/>
        <v>5.5319583587318644E-2</v>
      </c>
      <c r="V44" s="300">
        <f t="shared" si="9"/>
        <v>5.5106591275732635E-2</v>
      </c>
      <c r="W44" s="300">
        <f t="shared" si="9"/>
        <v>5.5981239716860816E-2</v>
      </c>
      <c r="X44" s="300">
        <f t="shared" si="9"/>
        <v>5.9806194283185267E-2</v>
      </c>
      <c r="Y44" s="300">
        <f t="shared" si="9"/>
        <v>6.8076774139119889E-2</v>
      </c>
      <c r="Z44" s="300">
        <f t="shared" si="9"/>
        <v>7.9559881895294504E-2</v>
      </c>
      <c r="AA44" s="300">
        <f t="shared" si="9"/>
        <v>8.9206006334462351E-2</v>
      </c>
      <c r="AB44" s="300">
        <f t="shared" si="9"/>
        <v>8.7469042664995528E-2</v>
      </c>
      <c r="AC44" s="300">
        <f t="shared" ref="AC44:AD44" si="10">AC14/AC$53</f>
        <v>7.630705734895786E-2</v>
      </c>
      <c r="AD44" s="300">
        <f t="shared" si="10"/>
        <v>8.2427864600009865E-2</v>
      </c>
      <c r="AE44" s="300">
        <v>9.2321224273747962E-2</v>
      </c>
    </row>
    <row r="45" spans="1:31" s="193" customFormat="1" ht="20.65" x14ac:dyDescent="0.6">
      <c r="A45" s="197"/>
      <c r="B45" s="197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</row>
    <row r="46" spans="1:31" s="193" customFormat="1" ht="20.65" x14ac:dyDescent="0.6">
      <c r="A46" s="197" t="s">
        <v>65</v>
      </c>
      <c r="B46" s="197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</row>
    <row r="47" spans="1:31" s="193" customFormat="1" ht="41.25" x14ac:dyDescent="0.6">
      <c r="A47" s="298"/>
      <c r="B47" s="301" t="s">
        <v>95</v>
      </c>
      <c r="C47" s="302">
        <f t="shared" ref="C47:AB48" si="11">C17/C$53</f>
        <v>3.4606558440840374E-2</v>
      </c>
      <c r="D47" s="302">
        <f t="shared" si="11"/>
        <v>2.8327104791698875E-2</v>
      </c>
      <c r="E47" s="302">
        <f t="shared" si="11"/>
        <v>2.1202386997826467E-2</v>
      </c>
      <c r="F47" s="302">
        <f t="shared" si="11"/>
        <v>2.1954579902427006E-2</v>
      </c>
      <c r="G47" s="302">
        <f t="shared" si="11"/>
        <v>2.0707797520328142E-2</v>
      </c>
      <c r="H47" s="302">
        <f t="shared" si="11"/>
        <v>2.3326779154109082E-2</v>
      </c>
      <c r="I47" s="302">
        <f t="shared" si="11"/>
        <v>2.7865531184099311E-2</v>
      </c>
      <c r="J47" s="302">
        <f t="shared" si="11"/>
        <v>3.8876140065666434E-2</v>
      </c>
      <c r="K47" s="302">
        <f t="shared" si="11"/>
        <v>4.1535225309694765E-2</v>
      </c>
      <c r="L47" s="302">
        <f t="shared" si="11"/>
        <v>4.2686963600120469E-2</v>
      </c>
      <c r="M47" s="302">
        <f t="shared" si="11"/>
        <v>4.7667963116151887E-2</v>
      </c>
      <c r="N47" s="302">
        <f t="shared" si="11"/>
        <v>5.814810631232533E-2</v>
      </c>
      <c r="O47" s="302">
        <f t="shared" si="11"/>
        <v>6.1083852914779538E-2</v>
      </c>
      <c r="P47" s="302">
        <f t="shared" si="11"/>
        <v>5.5965395512871288E-2</v>
      </c>
      <c r="Q47" s="302">
        <f t="shared" si="11"/>
        <v>5.1857174768154622E-2</v>
      </c>
      <c r="R47" s="302">
        <f t="shared" si="11"/>
        <v>4.9020427518352401E-2</v>
      </c>
      <c r="S47" s="302">
        <f t="shared" si="11"/>
        <v>4.6151625877038006E-2</v>
      </c>
      <c r="T47" s="302">
        <f t="shared" si="11"/>
        <v>6.3724610966470155E-2</v>
      </c>
      <c r="U47" s="302">
        <f t="shared" si="11"/>
        <v>6.246120131327014E-2</v>
      </c>
      <c r="V47" s="302">
        <f t="shared" si="11"/>
        <v>6.1265600214683309E-2</v>
      </c>
      <c r="W47" s="302">
        <f t="shared" si="11"/>
        <v>6.6649948033012954E-2</v>
      </c>
      <c r="X47" s="302">
        <f t="shared" si="11"/>
        <v>6.9465152887594125E-2</v>
      </c>
      <c r="Y47" s="302">
        <f t="shared" si="11"/>
        <v>7.639442336970978E-2</v>
      </c>
      <c r="Z47" s="302">
        <f t="shared" si="11"/>
        <v>9.0381462715858854E-2</v>
      </c>
      <c r="AA47" s="302">
        <f t="shared" si="11"/>
        <v>0.1007258899312156</v>
      </c>
      <c r="AB47" s="302">
        <f t="shared" si="11"/>
        <v>9.2848569931827718E-2</v>
      </c>
      <c r="AC47" s="302">
        <f t="shared" ref="AC47:AD48" si="12">AC17/AC$53</f>
        <v>8.5367494053303752E-2</v>
      </c>
      <c r="AD47" s="302">
        <f t="shared" si="12"/>
        <v>9.2341369745369759E-2</v>
      </c>
      <c r="AE47" s="302">
        <v>0.10116379003587936</v>
      </c>
    </row>
    <row r="48" spans="1:31" s="193" customFormat="1" ht="41.25" x14ac:dyDescent="0.6">
      <c r="A48" s="298"/>
      <c r="B48" s="301" t="s">
        <v>96</v>
      </c>
      <c r="C48" s="302">
        <f t="shared" si="11"/>
        <v>2.2979619423107129E-2</v>
      </c>
      <c r="D48" s="302">
        <f t="shared" si="11"/>
        <v>1.8698830057805697E-2</v>
      </c>
      <c r="E48" s="302">
        <f t="shared" si="11"/>
        <v>1.2716102916012889E-2</v>
      </c>
      <c r="F48" s="302">
        <f t="shared" si="11"/>
        <v>1.0273996508192114E-2</v>
      </c>
      <c r="G48" s="302">
        <f t="shared" si="11"/>
        <v>1.0814309464357857E-2</v>
      </c>
      <c r="H48" s="302">
        <f t="shared" si="11"/>
        <v>1.5758765737195486E-2</v>
      </c>
      <c r="I48" s="302">
        <f t="shared" si="11"/>
        <v>2.4276160200886524E-2</v>
      </c>
      <c r="J48" s="302">
        <f t="shared" si="11"/>
        <v>3.4008568694525232E-2</v>
      </c>
      <c r="K48" s="302">
        <f t="shared" si="11"/>
        <v>3.5915369823208441E-2</v>
      </c>
      <c r="L48" s="302">
        <f t="shared" si="11"/>
        <v>3.8651800086119306E-2</v>
      </c>
      <c r="M48" s="302">
        <f t="shared" si="11"/>
        <v>4.3812696010940171E-2</v>
      </c>
      <c r="N48" s="302">
        <f t="shared" si="11"/>
        <v>5.291702248686822E-2</v>
      </c>
      <c r="O48" s="302">
        <f t="shared" si="11"/>
        <v>5.705766860967687E-2</v>
      </c>
      <c r="P48" s="302">
        <f t="shared" si="11"/>
        <v>5.055097097959612E-2</v>
      </c>
      <c r="Q48" s="302">
        <f t="shared" si="11"/>
        <v>4.7885324957752967E-2</v>
      </c>
      <c r="R48" s="302">
        <f t="shared" si="11"/>
        <v>4.0917575542522122E-2</v>
      </c>
      <c r="S48" s="302">
        <f t="shared" si="11"/>
        <v>3.2518578845206342E-2</v>
      </c>
      <c r="T48" s="302">
        <f t="shared" si="11"/>
        <v>5.7907474572195895E-2</v>
      </c>
      <c r="U48" s="302">
        <f t="shared" si="11"/>
        <v>5.5299084314573303E-2</v>
      </c>
      <c r="V48" s="302">
        <f t="shared" si="11"/>
        <v>5.5095625306445219E-2</v>
      </c>
      <c r="W48" s="302">
        <f t="shared" si="11"/>
        <v>5.59806348290246E-2</v>
      </c>
      <c r="X48" s="302">
        <f t="shared" si="11"/>
        <v>5.9806194283185267E-2</v>
      </c>
      <c r="Y48" s="302">
        <f t="shared" si="11"/>
        <v>6.8076774139119889E-2</v>
      </c>
      <c r="Z48" s="302">
        <f t="shared" si="11"/>
        <v>7.9559881895294504E-2</v>
      </c>
      <c r="AA48" s="302">
        <f t="shared" si="11"/>
        <v>8.9206006334462351E-2</v>
      </c>
      <c r="AB48" s="302">
        <f t="shared" si="11"/>
        <v>8.7469042664995528E-2</v>
      </c>
      <c r="AC48" s="302">
        <f t="shared" si="12"/>
        <v>7.630705734895786E-2</v>
      </c>
      <c r="AD48" s="302">
        <f t="shared" si="12"/>
        <v>8.2427864600009865E-2</v>
      </c>
      <c r="AE48" s="302">
        <v>9.2321224273747962E-2</v>
      </c>
    </row>
    <row r="49" spans="1:31" s="193" customFormat="1" ht="20.65" x14ac:dyDescent="0.6">
      <c r="A49" s="303"/>
      <c r="B49" s="303"/>
      <c r="C49" s="304"/>
      <c r="D49" s="304"/>
      <c r="E49" s="304"/>
      <c r="F49" s="304"/>
      <c r="G49" s="304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6"/>
      <c r="Z49" s="306"/>
      <c r="AA49" s="306"/>
      <c r="AB49" s="306"/>
      <c r="AC49" s="306"/>
      <c r="AD49" s="306"/>
      <c r="AE49" s="306"/>
    </row>
    <row r="50" spans="1:31" s="225" customFormat="1" ht="15.4" x14ac:dyDescent="0.45">
      <c r="A50" s="209"/>
      <c r="B50" s="245"/>
      <c r="C50" s="246"/>
      <c r="D50" s="246"/>
      <c r="E50" s="246"/>
      <c r="F50" s="246"/>
      <c r="G50" s="239"/>
      <c r="H50" s="239"/>
      <c r="I50" s="239"/>
      <c r="J50" s="239"/>
      <c r="K50" s="193"/>
      <c r="L50" s="193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193"/>
    </row>
    <row r="51" spans="1:31" s="225" customFormat="1" x14ac:dyDescent="0.45">
      <c r="A51" s="221"/>
      <c r="B51" s="228"/>
      <c r="C51" s="229"/>
      <c r="D51" s="229"/>
      <c r="E51" s="345"/>
      <c r="F51" s="229"/>
      <c r="G51" s="229"/>
      <c r="H51" s="229"/>
      <c r="I51" s="229"/>
      <c r="J51" s="229"/>
      <c r="M51" s="230"/>
      <c r="N51" s="230"/>
      <c r="O51" s="230"/>
      <c r="P51" s="230"/>
      <c r="Q51" s="230"/>
      <c r="R51" s="230"/>
      <c r="S51" s="230"/>
      <c r="T51" s="230"/>
      <c r="U51" s="230"/>
      <c r="V51" s="230"/>
    </row>
    <row r="52" spans="1:31" s="225" customFormat="1" x14ac:dyDescent="0.45">
      <c r="A52" s="221"/>
      <c r="B52" s="228"/>
      <c r="C52" s="229"/>
      <c r="D52" s="229"/>
      <c r="E52" s="229"/>
      <c r="F52" s="229"/>
      <c r="G52" s="229"/>
      <c r="H52" s="229"/>
      <c r="I52" s="229"/>
      <c r="J52" s="229"/>
      <c r="K52" s="345"/>
      <c r="L52" s="229"/>
      <c r="M52" s="230"/>
      <c r="N52" s="230"/>
      <c r="O52" s="230"/>
      <c r="P52" s="230"/>
      <c r="Q52" s="230"/>
      <c r="R52" s="230"/>
      <c r="S52" s="230"/>
      <c r="T52" s="345"/>
      <c r="U52" s="345"/>
    </row>
    <row r="53" spans="1:31" s="291" customFormat="1" ht="15.75" customHeight="1" x14ac:dyDescent="0.45">
      <c r="A53" s="274"/>
      <c r="B53" s="275" t="s">
        <v>115</v>
      </c>
      <c r="C53" s="276">
        <v>13212666.6665191</v>
      </c>
      <c r="D53" s="276">
        <v>16665745.886324901</v>
      </c>
      <c r="E53" s="276">
        <v>19924680.966010801</v>
      </c>
      <c r="F53" s="276">
        <v>23953800.140815299</v>
      </c>
      <c r="G53" s="276">
        <v>29141591.313150302</v>
      </c>
      <c r="H53" s="276">
        <v>32173374.4398016</v>
      </c>
      <c r="I53" s="276">
        <v>35621374.458411701</v>
      </c>
      <c r="J53" s="276">
        <v>37549275.3382245</v>
      </c>
      <c r="K53" s="276">
        <v>38246923.164208896</v>
      </c>
      <c r="L53" s="276">
        <v>42005194.286644906</v>
      </c>
      <c r="M53" s="276">
        <v>45067992.919380002</v>
      </c>
      <c r="N53" s="276">
        <v>48044478.8701199</v>
      </c>
      <c r="O53" s="276">
        <v>52299888.133072101</v>
      </c>
      <c r="P53" s="276">
        <v>60471710.758510605</v>
      </c>
      <c r="Q53" s="276">
        <v>68831705.427037105</v>
      </c>
      <c r="R53" s="276">
        <v>82080219.853929892</v>
      </c>
      <c r="S53" s="276">
        <v>90702903.280005991</v>
      </c>
      <c r="T53" s="276">
        <v>93854108.404159799</v>
      </c>
      <c r="U53" s="276">
        <v>96686356.858733013</v>
      </c>
      <c r="V53" s="276">
        <v>111508610.6800268</v>
      </c>
      <c r="W53" s="276">
        <v>122006090.3549365</v>
      </c>
      <c r="X53" s="276">
        <v>129947342.2970341</v>
      </c>
      <c r="Y53" s="276">
        <v>137876215.76807791</v>
      </c>
      <c r="Z53" s="276">
        <v>148599453.87499669</v>
      </c>
      <c r="AA53" s="276">
        <v>159553348.30970252</v>
      </c>
      <c r="AB53" s="276">
        <v>169537387.72237149</v>
      </c>
      <c r="AC53" s="276">
        <v>179756125.79676199</v>
      </c>
      <c r="AD53" s="276">
        <v>191265952.07220876</v>
      </c>
      <c r="AE53" s="276">
        <v>198440706.82682088</v>
      </c>
    </row>
    <row r="54" spans="1:31" s="225" customFormat="1" x14ac:dyDescent="0.45">
      <c r="A54" s="228"/>
      <c r="B54" s="231"/>
      <c r="C54" s="232"/>
      <c r="D54" s="232"/>
      <c r="E54" s="232"/>
      <c r="F54" s="232"/>
      <c r="G54" s="232"/>
      <c r="H54" s="232"/>
      <c r="I54" s="232"/>
      <c r="J54" s="345"/>
      <c r="K54" s="229"/>
      <c r="L54" s="229"/>
      <c r="M54" s="229"/>
      <c r="N54" s="229"/>
      <c r="O54" s="233"/>
      <c r="P54" s="230"/>
      <c r="Q54" s="230"/>
      <c r="R54" s="230"/>
    </row>
    <row r="55" spans="1:31" s="225" customFormat="1" x14ac:dyDescent="0.45">
      <c r="A55" s="221"/>
      <c r="B55" s="221"/>
      <c r="C55" s="236"/>
      <c r="D55" s="236"/>
      <c r="E55" s="236"/>
      <c r="F55" s="236"/>
      <c r="G55" s="236"/>
      <c r="H55" s="345"/>
      <c r="I55" s="345"/>
      <c r="J55" s="345"/>
      <c r="K55" s="345"/>
      <c r="L55" s="345"/>
      <c r="M55" s="345"/>
      <c r="N55" s="345"/>
      <c r="O55" s="233"/>
      <c r="P55" s="345"/>
      <c r="Q55" s="345"/>
      <c r="R55" s="34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X55"/>
  <sheetViews>
    <sheetView showGridLines="0" tabSelected="1" topLeftCell="BO10" zoomScale="55" zoomScaleNormal="55" workbookViewId="0">
      <selection activeCell="BW5" sqref="BW5:BX49"/>
    </sheetView>
  </sheetViews>
  <sheetFormatPr baseColWidth="10" defaultColWidth="11.3984375" defaultRowHeight="14.25" x14ac:dyDescent="0.45"/>
  <cols>
    <col min="1" max="1" width="11.3984375" style="248"/>
    <col min="2" max="2" width="39.86328125" style="248" customWidth="1"/>
    <col min="3" max="17" width="15" style="248" customWidth="1"/>
    <col min="18" max="50" width="14.265625" style="248" customWidth="1"/>
    <col min="51" max="63" width="16.3984375" style="248" customWidth="1"/>
    <col min="64" max="66" width="16" style="248" customWidth="1"/>
    <col min="67" max="67" width="16.3984375" style="248" customWidth="1"/>
    <col min="68" max="68" width="15.1328125" style="248" bestFit="1" customWidth="1"/>
    <col min="69" max="69" width="15.73046875" style="248" bestFit="1" customWidth="1"/>
    <col min="70" max="70" width="15.1328125" style="248" bestFit="1" customWidth="1"/>
    <col min="71" max="74" width="15.73046875" style="248" bestFit="1" customWidth="1"/>
    <col min="75" max="75" width="13.73046875" style="248" customWidth="1"/>
    <col min="76" max="76" width="13.9296875" style="248" customWidth="1"/>
    <col min="77" max="16384" width="11.3984375" style="248"/>
  </cols>
  <sheetData>
    <row r="1" spans="1:76" s="201" customFormat="1" ht="20.65" x14ac:dyDescent="0.6">
      <c r="A1" s="197" t="s">
        <v>86</v>
      </c>
      <c r="B1" s="198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200"/>
      <c r="P1" s="200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</row>
    <row r="2" spans="1:76" s="201" customFormat="1" ht="20.65" x14ac:dyDescent="0.6">
      <c r="A2" s="197" t="s">
        <v>87</v>
      </c>
      <c r="B2" s="198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00"/>
      <c r="P2" s="200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</row>
    <row r="3" spans="1:76" s="201" customFormat="1" ht="20.65" x14ac:dyDescent="0.6">
      <c r="A3" s="197" t="s">
        <v>88</v>
      </c>
      <c r="B3" s="202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200"/>
      <c r="P3" s="200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</row>
    <row r="4" spans="1:76" s="201" customFormat="1" ht="13.15" x14ac:dyDescent="0.4">
      <c r="A4" s="203"/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0"/>
      <c r="U4" s="200"/>
      <c r="V4" s="200"/>
      <c r="W4" s="199"/>
      <c r="X4" s="199"/>
      <c r="Y4" s="199"/>
      <c r="Z4" s="199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5"/>
      <c r="AN4" s="205"/>
      <c r="AO4" s="205"/>
      <c r="AP4" s="205"/>
      <c r="AQ4" s="205"/>
    </row>
    <row r="5" spans="1:76" s="338" customFormat="1" ht="20.65" x14ac:dyDescent="0.6">
      <c r="A5" s="332"/>
      <c r="B5" s="332"/>
      <c r="C5" s="333">
        <v>1991</v>
      </c>
      <c r="D5" s="333">
        <v>1992</v>
      </c>
      <c r="E5" s="333">
        <v>1993</v>
      </c>
      <c r="F5" s="333">
        <v>1994</v>
      </c>
      <c r="G5" s="333">
        <v>1995</v>
      </c>
      <c r="H5" s="333">
        <v>1996</v>
      </c>
      <c r="I5" s="333">
        <v>1997</v>
      </c>
      <c r="J5" s="333">
        <v>1998</v>
      </c>
      <c r="K5" s="333">
        <v>1999</v>
      </c>
      <c r="L5" s="333">
        <v>2000</v>
      </c>
      <c r="M5" s="333">
        <v>2001</v>
      </c>
      <c r="N5" s="333">
        <v>2002</v>
      </c>
      <c r="O5" s="333">
        <v>2003</v>
      </c>
      <c r="P5" s="334">
        <v>38139</v>
      </c>
      <c r="Q5" s="333">
        <v>2004</v>
      </c>
      <c r="R5" s="334">
        <v>38504</v>
      </c>
      <c r="S5" s="333">
        <v>2005</v>
      </c>
      <c r="T5" s="334">
        <v>38777</v>
      </c>
      <c r="U5" s="334">
        <v>38869</v>
      </c>
      <c r="V5" s="334">
        <v>38961</v>
      </c>
      <c r="W5" s="333">
        <v>2006</v>
      </c>
      <c r="X5" s="334">
        <v>39142</v>
      </c>
      <c r="Y5" s="334">
        <v>39234</v>
      </c>
      <c r="Z5" s="334">
        <v>39326</v>
      </c>
      <c r="AA5" s="333">
        <v>2007</v>
      </c>
      <c r="AB5" s="334">
        <v>39508</v>
      </c>
      <c r="AC5" s="334">
        <v>39600</v>
      </c>
      <c r="AD5" s="334">
        <v>39692</v>
      </c>
      <c r="AE5" s="333">
        <v>2008</v>
      </c>
      <c r="AF5" s="334">
        <v>39873</v>
      </c>
      <c r="AG5" s="334">
        <v>39965</v>
      </c>
      <c r="AH5" s="334">
        <v>40057</v>
      </c>
      <c r="AI5" s="333">
        <v>2009</v>
      </c>
      <c r="AJ5" s="334">
        <v>40238</v>
      </c>
      <c r="AK5" s="334">
        <v>40330</v>
      </c>
      <c r="AL5" s="334">
        <v>40422</v>
      </c>
      <c r="AM5" s="333">
        <v>2010</v>
      </c>
      <c r="AN5" s="335">
        <v>40603</v>
      </c>
      <c r="AO5" s="335">
        <v>40695</v>
      </c>
      <c r="AP5" s="335">
        <v>40787</v>
      </c>
      <c r="AQ5" s="336">
        <v>2011</v>
      </c>
      <c r="AR5" s="335">
        <v>40969</v>
      </c>
      <c r="AS5" s="335">
        <v>41061</v>
      </c>
      <c r="AT5" s="335">
        <v>41153</v>
      </c>
      <c r="AU5" s="336">
        <v>2012</v>
      </c>
      <c r="AV5" s="335">
        <v>41334</v>
      </c>
      <c r="AW5" s="335">
        <v>41426</v>
      </c>
      <c r="AX5" s="335">
        <v>41518</v>
      </c>
      <c r="AY5" s="337">
        <v>2013</v>
      </c>
      <c r="AZ5" s="335">
        <v>41699</v>
      </c>
      <c r="BA5" s="335">
        <v>41791</v>
      </c>
      <c r="BB5" s="335">
        <v>41883</v>
      </c>
      <c r="BC5" s="337">
        <v>2014</v>
      </c>
      <c r="BD5" s="335">
        <v>42064</v>
      </c>
      <c r="BE5" s="335">
        <v>42156</v>
      </c>
      <c r="BF5" s="335">
        <v>42248</v>
      </c>
      <c r="BG5" s="337">
        <v>2015</v>
      </c>
      <c r="BH5" s="335">
        <v>42430</v>
      </c>
      <c r="BI5" s="335">
        <v>42522</v>
      </c>
      <c r="BJ5" s="335">
        <v>42614</v>
      </c>
      <c r="BK5" s="337">
        <v>2016</v>
      </c>
      <c r="BL5" s="335">
        <v>42795</v>
      </c>
      <c r="BM5" s="335">
        <v>42887</v>
      </c>
      <c r="BN5" s="335">
        <v>42979</v>
      </c>
      <c r="BO5" s="337">
        <v>2017</v>
      </c>
      <c r="BP5" s="335">
        <v>43160</v>
      </c>
      <c r="BQ5" s="335">
        <v>43252</v>
      </c>
      <c r="BR5" s="335">
        <v>43344</v>
      </c>
      <c r="BS5" s="337">
        <v>2018</v>
      </c>
      <c r="BT5" s="335">
        <v>43525</v>
      </c>
      <c r="BU5" s="335">
        <v>43617</v>
      </c>
      <c r="BV5" s="335">
        <v>43709</v>
      </c>
      <c r="BW5" s="337">
        <v>2019</v>
      </c>
      <c r="BX5" s="335">
        <v>43891</v>
      </c>
    </row>
    <row r="6" spans="1:76" s="193" customFormat="1" ht="15.4" x14ac:dyDescent="0.45">
      <c r="A6" s="206"/>
      <c r="B6" s="206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8"/>
      <c r="O6" s="208"/>
      <c r="P6" s="208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</row>
    <row r="7" spans="1:76" s="194" customFormat="1" ht="15.4" x14ac:dyDescent="0.45">
      <c r="A7" s="198" t="s">
        <v>89</v>
      </c>
      <c r="B7" s="198"/>
      <c r="C7" s="191">
        <f t="shared" ref="C7" si="0">SUM(C8:C10)</f>
        <v>657731.14252265787</v>
      </c>
      <c r="D7" s="191">
        <f t="shared" ref="D7" si="1">SUM(D8:D10)</f>
        <v>685766.19068274193</v>
      </c>
      <c r="E7" s="191">
        <f t="shared" ref="E7" si="2">SUM(E8:E10)</f>
        <v>594650.03765693412</v>
      </c>
      <c r="F7" s="191">
        <f t="shared" ref="F7" si="3">SUM(F8:F10)</f>
        <v>701211.48550025607</v>
      </c>
      <c r="G7" s="191">
        <f t="shared" ref="G7" si="4">SUM(G8:G10)</f>
        <v>830452.76933286991</v>
      </c>
      <c r="H7" s="191">
        <f t="shared" ref="H7" si="5">SUM(H8:H10)</f>
        <v>1012332.89919971</v>
      </c>
      <c r="I7" s="191">
        <f t="shared" ref="I7" si="6">SUM(I8:I10)</f>
        <v>1251042.5217913499</v>
      </c>
      <c r="J7" s="191">
        <f t="shared" ref="J7" si="7">SUM(J8:J10)</f>
        <v>1798437.0886416701</v>
      </c>
      <c r="K7" s="191">
        <f t="shared" ref="K7" si="8">SUM(K8:K10)</f>
        <v>1978695.1300280001</v>
      </c>
      <c r="L7" s="191">
        <f t="shared" ref="L7" si="9">SUM(L8:L10)</f>
        <v>2015481.2051699995</v>
      </c>
      <c r="M7" s="191">
        <f t="shared" ref="M7" si="10">SUM(M8:M10)</f>
        <v>2318609.594</v>
      </c>
      <c r="N7" s="191">
        <f t="shared" ref="N7" si="11">SUM(N8:N10)</f>
        <v>3006922.9978199997</v>
      </c>
      <c r="O7" s="191">
        <f t="shared" ref="O7" si="12">SUM(O8:O10)</f>
        <v>3349577.0225400003</v>
      </c>
      <c r="P7" s="191">
        <f t="shared" ref="P7" si="13">SUM(P8:P10)</f>
        <v>3800428.6562600001</v>
      </c>
      <c r="Q7" s="191">
        <f t="shared" ref="Q7" si="14">SUM(Q8:Q10)</f>
        <v>3554849.0973299998</v>
      </c>
      <c r="R7" s="191">
        <f t="shared" ref="R7" si="15">SUM(R8:R10)</f>
        <v>3979042.9935599999</v>
      </c>
      <c r="S7" s="191">
        <f t="shared" ref="S7" si="16">SUM(S8:S10)</f>
        <v>3757194.6543300003</v>
      </c>
      <c r="T7" s="191">
        <f t="shared" ref="T7" si="17">SUM(T8:T10)</f>
        <v>3928880.0995</v>
      </c>
      <c r="U7" s="191">
        <f t="shared" ref="U7" si="18">SUM(U8:U10)</f>
        <v>4200543.4803899992</v>
      </c>
      <c r="V7" s="191">
        <f t="shared" ref="V7" si="19">SUM(V8:V10)</f>
        <v>4245706.9498800002</v>
      </c>
      <c r="W7" s="191">
        <f t="shared" ref="W7" si="20">SUM(W8:W10)</f>
        <v>4128942.8214500002</v>
      </c>
      <c r="X7" s="191">
        <f t="shared" ref="X7" si="21">SUM(X8:X10)</f>
        <v>4160474.9309</v>
      </c>
      <c r="Y7" s="191">
        <f t="shared" ref="Y7" si="22">SUM(Y8:Y10)</f>
        <v>4231444.3018800002</v>
      </c>
      <c r="Z7" s="191">
        <f t="shared" ref="Z7" si="23">SUM(Z8:Z10)</f>
        <v>4380312.5160800004</v>
      </c>
      <c r="AA7" s="191">
        <f t="shared" ref="AA7" si="24">SUM(AA8:AA10)</f>
        <v>4315747.5253999997</v>
      </c>
      <c r="AB7" s="191">
        <f t="shared" ref="AB7" si="25">SUM(AB8:AB10)</f>
        <v>4077668.8830199996</v>
      </c>
      <c r="AC7" s="191">
        <f t="shared" ref="AC7" si="26">SUM(AC8:AC10)</f>
        <v>4729239.802480001</v>
      </c>
      <c r="AD7" s="191">
        <f t="shared" ref="AD7" si="27">SUM(AD8:AD10)</f>
        <v>5329924</v>
      </c>
      <c r="AE7" s="191">
        <f t="shared" ref="AE7" si="28">SUM(AE8:AE10)</f>
        <v>6103783.6427000007</v>
      </c>
      <c r="AF7" s="191">
        <f t="shared" ref="AF7" si="29">SUM(AF8:AF10)</f>
        <v>6725189.6669999994</v>
      </c>
      <c r="AG7" s="191">
        <f t="shared" ref="AG7" si="30">SUM(AG8:AG10)</f>
        <v>5849300</v>
      </c>
      <c r="AH7" s="191">
        <f t="shared" ref="AH7" si="31">SUM(AH8:AH10)</f>
        <v>6162896.5093099996</v>
      </c>
      <c r="AI7" s="191">
        <f t="shared" ref="AI7" si="32">SUM(AI8:AI10)</f>
        <v>6041128</v>
      </c>
      <c r="AJ7" s="191">
        <f t="shared" ref="AJ7" si="33">SUM(AJ8:AJ10)</f>
        <v>6503049</v>
      </c>
      <c r="AK7" s="191">
        <f t="shared" ref="AK7" si="34">SUM(AK8:AK10)</f>
        <v>6927950</v>
      </c>
      <c r="AL7" s="191">
        <f t="shared" ref="AL7" si="35">SUM(AL8:AL10)</f>
        <v>6516913</v>
      </c>
      <c r="AM7" s="191">
        <f t="shared" ref="AM7" si="36">SUM(AM8:AM10)</f>
        <v>6832864.7624172876</v>
      </c>
      <c r="AN7" s="191">
        <f t="shared" ref="AN7" si="37">SUM(AN8:AN10)</f>
        <v>6925286.9534249986</v>
      </c>
      <c r="AO7" s="191">
        <f t="shared" ref="AO7" si="38">SUM(AO8:AO10)</f>
        <v>6741123</v>
      </c>
      <c r="AP7" s="191">
        <f t="shared" ref="AP7" si="39">SUM(AP8:AP10)</f>
        <v>7195491.4108600002</v>
      </c>
      <c r="AQ7" s="191">
        <f t="shared" ref="AQ7" si="40">SUM(AQ8:AQ10)</f>
        <v>8131773.3818676006</v>
      </c>
      <c r="AR7" s="191">
        <f t="shared" ref="AR7" si="41">SUM(AR8:AR10)</f>
        <v>7762256.7999999998</v>
      </c>
      <c r="AS7" s="191">
        <f t="shared" ref="AS7" si="42">SUM(AS8:AS10)</f>
        <v>8313474.9703030176</v>
      </c>
      <c r="AT7" s="191">
        <f t="shared" ref="AT7" si="43">SUM(AT8:AT10)</f>
        <v>9430580</v>
      </c>
      <c r="AU7" s="191">
        <f t="shared" ref="AU7" si="44">SUM(AU8:AU10)</f>
        <v>9026812</v>
      </c>
      <c r="AV7" s="191">
        <f t="shared" ref="AV7" si="45">SUM(AV8:AV10)</f>
        <v>9036356</v>
      </c>
      <c r="AW7" s="191">
        <f t="shared" ref="AW7" si="46">SUM(AW8:AW10)</f>
        <v>9565062</v>
      </c>
      <c r="AX7" s="191">
        <f t="shared" ref="AX7:BA7" si="47">SUM(AX8:AX10)</f>
        <v>9990200</v>
      </c>
      <c r="AY7" s="191">
        <f t="shared" si="47"/>
        <v>10532974</v>
      </c>
      <c r="AZ7" s="191">
        <f t="shared" si="47"/>
        <v>11767402</v>
      </c>
      <c r="BA7" s="191">
        <f t="shared" si="47"/>
        <v>11789058</v>
      </c>
      <c r="BB7" s="191">
        <v>12781331</v>
      </c>
      <c r="BC7" s="191">
        <v>13430636</v>
      </c>
      <c r="BD7" s="191">
        <v>13646261</v>
      </c>
      <c r="BE7" s="191">
        <v>13875404</v>
      </c>
      <c r="BF7" s="191">
        <v>16480298</v>
      </c>
      <c r="BG7" s="191">
        <v>16071153</v>
      </c>
      <c r="BH7" s="191">
        <v>15295735</v>
      </c>
      <c r="BI7" s="191">
        <v>15138362</v>
      </c>
      <c r="BJ7" s="191">
        <v>15480026</v>
      </c>
      <c r="BK7" s="191">
        <v>15741304</v>
      </c>
      <c r="BL7" s="191">
        <v>16149859</v>
      </c>
      <c r="BM7" s="191">
        <v>16140142</v>
      </c>
      <c r="BN7" s="191">
        <v>16035578</v>
      </c>
      <c r="BO7" s="191">
        <v>15345330</v>
      </c>
      <c r="BP7" s="191">
        <v>15127054</v>
      </c>
      <c r="BQ7" s="191">
        <v>16393874</v>
      </c>
      <c r="BR7" s="191">
        <v>16401524</v>
      </c>
      <c r="BS7" s="191">
        <v>17661760</v>
      </c>
      <c r="BT7" s="191">
        <v>16819545</v>
      </c>
      <c r="BU7" s="191">
        <v>17101184</v>
      </c>
      <c r="BV7" s="191">
        <v>19624484</v>
      </c>
      <c r="BW7" s="191">
        <v>20075014</v>
      </c>
      <c r="BX7" s="191">
        <v>23570192</v>
      </c>
    </row>
    <row r="8" spans="1:76" s="193" customFormat="1" ht="15.4" x14ac:dyDescent="0.45">
      <c r="A8" s="209"/>
      <c r="B8" s="209" t="s">
        <v>90</v>
      </c>
      <c r="C8" s="211">
        <v>158553.62952336838</v>
      </c>
      <c r="D8" s="195">
        <v>181982.77721227001</v>
      </c>
      <c r="E8" s="195">
        <v>187669.88966949348</v>
      </c>
      <c r="F8" s="195">
        <v>272486.21526942449</v>
      </c>
      <c r="G8" s="195">
        <v>326849.90157047997</v>
      </c>
      <c r="H8" s="195">
        <v>229780.54220162999</v>
      </c>
      <c r="I8" s="195">
        <v>337588.66025396</v>
      </c>
      <c r="J8" s="195">
        <v>452539.46914228989</v>
      </c>
      <c r="K8" s="195">
        <v>396885.58639519999</v>
      </c>
      <c r="L8" s="195">
        <v>526756.7604899999</v>
      </c>
      <c r="M8" s="195">
        <v>579471.37080000003</v>
      </c>
      <c r="N8" s="195">
        <v>660216.68729999999</v>
      </c>
      <c r="O8" s="195">
        <v>689118.70133999991</v>
      </c>
      <c r="P8" s="195">
        <v>553739.3570800001</v>
      </c>
      <c r="Q8" s="195">
        <v>280685.67179999995</v>
      </c>
      <c r="R8" s="195">
        <v>403429.23916</v>
      </c>
      <c r="S8" s="195">
        <v>299982.53412999999</v>
      </c>
      <c r="T8" s="195">
        <v>346441.85639999999</v>
      </c>
      <c r="U8" s="195">
        <v>320230.48689999996</v>
      </c>
      <c r="V8" s="195">
        <v>313779.65721999999</v>
      </c>
      <c r="W8" s="195">
        <v>149905.08921999999</v>
      </c>
      <c r="X8" s="195">
        <v>181682.0037</v>
      </c>
      <c r="Y8" s="195">
        <v>223170.25286000001</v>
      </c>
      <c r="Z8" s="195">
        <v>352696.23567999998</v>
      </c>
      <c r="AA8" s="195">
        <v>356649.90274000005</v>
      </c>
      <c r="AB8" s="195">
        <v>361350.52619</v>
      </c>
      <c r="AC8" s="195">
        <v>787234.82354000013</v>
      </c>
      <c r="AD8" s="195">
        <v>1159101</v>
      </c>
      <c r="AE8" s="195">
        <v>1495041.39818</v>
      </c>
      <c r="AF8" s="195">
        <v>926362.92939999991</v>
      </c>
      <c r="AG8" s="195">
        <v>671097</v>
      </c>
      <c r="AH8" s="195">
        <v>525438.47330000007</v>
      </c>
      <c r="AI8" s="195">
        <v>631768</v>
      </c>
      <c r="AJ8" s="195">
        <v>958342</v>
      </c>
      <c r="AK8" s="195">
        <v>1181607</v>
      </c>
      <c r="AL8" s="195">
        <v>922003</v>
      </c>
      <c r="AM8" s="195">
        <v>697626.15504565311</v>
      </c>
      <c r="AN8" s="195">
        <v>744910.65101600008</v>
      </c>
      <c r="AO8" s="195">
        <v>747956</v>
      </c>
      <c r="AP8" s="195">
        <v>950487.82975999999</v>
      </c>
      <c r="AQ8" s="195">
        <v>1269801.396892</v>
      </c>
      <c r="AR8" s="210">
        <v>1220072</v>
      </c>
      <c r="AS8" s="192">
        <v>1466914.5869422739</v>
      </c>
      <c r="AT8" s="192">
        <v>1334896</v>
      </c>
      <c r="AU8" s="192">
        <v>1181417</v>
      </c>
      <c r="AV8" s="192">
        <v>1258067</v>
      </c>
      <c r="AW8" s="192">
        <v>1442296</v>
      </c>
      <c r="AX8" s="192">
        <v>1421798</v>
      </c>
      <c r="AY8" s="192">
        <v>1127000</v>
      </c>
      <c r="AZ8" s="192">
        <v>1252230</v>
      </c>
      <c r="BA8" s="192">
        <v>1234938</v>
      </c>
      <c r="BB8" s="192">
        <v>1040402</v>
      </c>
      <c r="BC8" s="192">
        <v>1100174</v>
      </c>
      <c r="BD8" s="192">
        <v>1151654</v>
      </c>
      <c r="BE8" s="192">
        <v>1147069</v>
      </c>
      <c r="BF8" s="192">
        <v>1430499</v>
      </c>
      <c r="BG8" s="192">
        <v>1342042</v>
      </c>
      <c r="BH8" s="192">
        <v>1058241</v>
      </c>
      <c r="BI8" s="192">
        <v>1238325</v>
      </c>
      <c r="BJ8" s="192">
        <v>1291929</v>
      </c>
      <c r="BK8" s="192">
        <v>1068512</v>
      </c>
      <c r="BL8" s="192">
        <v>1087437</v>
      </c>
      <c r="BM8" s="192">
        <v>863858</v>
      </c>
      <c r="BN8" s="192">
        <v>1073327</v>
      </c>
      <c r="BO8" s="192">
        <v>942758</v>
      </c>
      <c r="BP8" s="192">
        <v>1329499</v>
      </c>
      <c r="BQ8" s="192">
        <v>1806047</v>
      </c>
      <c r="BR8" s="192">
        <v>1577384</v>
      </c>
      <c r="BS8" s="192">
        <v>1571637</v>
      </c>
      <c r="BT8" s="192">
        <v>1244558</v>
      </c>
      <c r="BU8" s="192">
        <v>1441413</v>
      </c>
      <c r="BV8" s="192">
        <v>1547718</v>
      </c>
      <c r="BW8" s="192">
        <v>1869678</v>
      </c>
      <c r="BX8" s="192">
        <v>1872021</v>
      </c>
    </row>
    <row r="9" spans="1:76" s="193" customFormat="1" ht="15.4" x14ac:dyDescent="0.45">
      <c r="A9" s="209"/>
      <c r="B9" s="209" t="s">
        <v>91</v>
      </c>
      <c r="C9" s="211">
        <v>298691.29163086845</v>
      </c>
      <c r="D9" s="195">
        <v>290109.55294147995</v>
      </c>
      <c r="E9" s="195">
        <v>234780.90698009447</v>
      </c>
      <c r="F9" s="195">
        <v>253409.40388887221</v>
      </c>
      <c r="G9" s="195">
        <v>276608.27076238999</v>
      </c>
      <c r="H9" s="195">
        <v>520720.65799808002</v>
      </c>
      <c r="I9" s="195">
        <v>655019.86053738999</v>
      </c>
      <c r="J9" s="195">
        <v>1007231.4182708001</v>
      </c>
      <c r="K9" s="195">
        <v>1191708.9846328001</v>
      </c>
      <c r="L9" s="195">
        <v>1266317.4390399996</v>
      </c>
      <c r="M9" s="195">
        <v>1568828.0534000001</v>
      </c>
      <c r="N9" s="195">
        <v>2133478.77776</v>
      </c>
      <c r="O9" s="195">
        <v>2505559.9728399999</v>
      </c>
      <c r="P9" s="195">
        <v>3040236.41922</v>
      </c>
      <c r="Q9" s="195">
        <v>3103637.5381399998</v>
      </c>
      <c r="R9" s="195">
        <v>3328530.5208000001</v>
      </c>
      <c r="S9" s="195">
        <v>3269435.2437900002</v>
      </c>
      <c r="T9" s="195">
        <v>3356674.0976</v>
      </c>
      <c r="U9" s="195">
        <v>3621894.8764399993</v>
      </c>
      <c r="V9" s="195">
        <v>3615996.0860800003</v>
      </c>
      <c r="W9" s="195">
        <v>3873702.3788200002</v>
      </c>
      <c r="X9" s="195">
        <v>3892658.3562899996</v>
      </c>
      <c r="Y9" s="195">
        <v>3876850.6868599998</v>
      </c>
      <c r="Z9" s="195">
        <v>3881384.2356400001</v>
      </c>
      <c r="AA9" s="195">
        <v>3829436.5554</v>
      </c>
      <c r="AB9" s="195">
        <v>3553983.2732999995</v>
      </c>
      <c r="AC9" s="195">
        <v>3695819.5645200005</v>
      </c>
      <c r="AD9" s="195">
        <v>3944564</v>
      </c>
      <c r="AE9" s="195">
        <v>4485775.1474799998</v>
      </c>
      <c r="AF9" s="195">
        <v>5664419.2738999994</v>
      </c>
      <c r="AG9" s="195">
        <v>5014241</v>
      </c>
      <c r="AH9" s="195">
        <v>5427661.9998500003</v>
      </c>
      <c r="AI9" s="195">
        <v>5407378</v>
      </c>
      <c r="AJ9" s="195">
        <v>5542747</v>
      </c>
      <c r="AK9" s="195">
        <v>5744625</v>
      </c>
      <c r="AL9" s="195">
        <v>5593443</v>
      </c>
      <c r="AM9" s="195">
        <v>6134015.807371635</v>
      </c>
      <c r="AN9" s="195">
        <v>6179463.502408999</v>
      </c>
      <c r="AO9" s="195">
        <v>5992384</v>
      </c>
      <c r="AP9" s="195">
        <v>6244929.7811000003</v>
      </c>
      <c r="AQ9" s="195">
        <v>6861898.1849756008</v>
      </c>
      <c r="AR9" s="210">
        <v>6542111</v>
      </c>
      <c r="AS9" s="192">
        <v>6846486.5833607437</v>
      </c>
      <c r="AT9" s="192">
        <v>8095610</v>
      </c>
      <c r="AU9" s="192">
        <v>7845395</v>
      </c>
      <c r="AV9" s="192">
        <v>7778289</v>
      </c>
      <c r="AW9" s="192">
        <v>8122766</v>
      </c>
      <c r="AX9" s="192">
        <v>8568402</v>
      </c>
      <c r="AY9" s="192">
        <v>9405974</v>
      </c>
      <c r="AZ9" s="192">
        <v>10515172</v>
      </c>
      <c r="BA9" s="192">
        <v>10554120</v>
      </c>
      <c r="BB9" s="192">
        <v>11740929</v>
      </c>
      <c r="BC9" s="192">
        <v>12330462</v>
      </c>
      <c r="BD9" s="192">
        <v>12494607</v>
      </c>
      <c r="BE9" s="192">
        <v>12728335</v>
      </c>
      <c r="BF9" s="192">
        <v>15045799</v>
      </c>
      <c r="BG9" s="192">
        <v>14729110</v>
      </c>
      <c r="BH9" s="192">
        <v>14237494</v>
      </c>
      <c r="BI9" s="192">
        <v>13900037</v>
      </c>
      <c r="BJ9" s="192">
        <v>14188097</v>
      </c>
      <c r="BK9" s="192">
        <v>14672792</v>
      </c>
      <c r="BL9" s="192">
        <v>15062422</v>
      </c>
      <c r="BM9" s="192">
        <v>15276283</v>
      </c>
      <c r="BN9" s="192">
        <v>14962251</v>
      </c>
      <c r="BO9" s="192">
        <v>14402573</v>
      </c>
      <c r="BP9" s="192">
        <v>13797555</v>
      </c>
      <c r="BQ9" s="192">
        <v>14587827</v>
      </c>
      <c r="BR9" s="192">
        <v>14824140</v>
      </c>
      <c r="BS9" s="192">
        <v>16090123</v>
      </c>
      <c r="BT9" s="192">
        <v>15574987</v>
      </c>
      <c r="BU9" s="192">
        <v>15659771</v>
      </c>
      <c r="BV9" s="192">
        <v>18076766</v>
      </c>
      <c r="BW9" s="192">
        <v>18205336</v>
      </c>
      <c r="BX9" s="192">
        <v>21698171</v>
      </c>
    </row>
    <row r="10" spans="1:76" s="193" customFormat="1" ht="15.4" x14ac:dyDescent="0.45">
      <c r="A10" s="209"/>
      <c r="B10" s="209" t="s">
        <v>92</v>
      </c>
      <c r="C10" s="211">
        <v>200486.22136842104</v>
      </c>
      <c r="D10" s="195">
        <v>213673.86052899199</v>
      </c>
      <c r="E10" s="195">
        <v>172199.24100734619</v>
      </c>
      <c r="F10" s="195">
        <v>175315.86634195934</v>
      </c>
      <c r="G10" s="195">
        <v>226994.59699999998</v>
      </c>
      <c r="H10" s="195">
        <v>261831.69899999999</v>
      </c>
      <c r="I10" s="195">
        <v>258434.00099999999</v>
      </c>
      <c r="J10" s="195">
        <v>338666.20122857997</v>
      </c>
      <c r="K10" s="195">
        <v>390100.55900000001</v>
      </c>
      <c r="L10" s="195">
        <v>222407.00563999999</v>
      </c>
      <c r="M10" s="195">
        <v>170310.16979999997</v>
      </c>
      <c r="N10" s="195">
        <v>213227.53275999997</v>
      </c>
      <c r="O10" s="195">
        <v>154898.34836</v>
      </c>
      <c r="P10" s="195">
        <v>206452.87995999999</v>
      </c>
      <c r="Q10" s="195">
        <v>170525.88739000002</v>
      </c>
      <c r="R10" s="195">
        <v>247083.23360000001</v>
      </c>
      <c r="S10" s="195">
        <v>187776.87641</v>
      </c>
      <c r="T10" s="195">
        <v>225764.14549999998</v>
      </c>
      <c r="U10" s="195">
        <v>258418.11704999994</v>
      </c>
      <c r="V10" s="195">
        <v>315931.20658</v>
      </c>
      <c r="W10" s="195">
        <v>105335.35341</v>
      </c>
      <c r="X10" s="195">
        <v>86134.570910000009</v>
      </c>
      <c r="Y10" s="195">
        <v>131423.36216000002</v>
      </c>
      <c r="Z10" s="195">
        <v>146232.04475999999</v>
      </c>
      <c r="AA10" s="195">
        <v>129661.06726000001</v>
      </c>
      <c r="AB10" s="195">
        <v>162335.08353</v>
      </c>
      <c r="AC10" s="195">
        <v>246185.41441999999</v>
      </c>
      <c r="AD10" s="195">
        <v>226259</v>
      </c>
      <c r="AE10" s="195">
        <v>122967.09704000001</v>
      </c>
      <c r="AF10" s="195">
        <v>134407.46369999999</v>
      </c>
      <c r="AG10" s="195">
        <v>163962</v>
      </c>
      <c r="AH10" s="195">
        <v>209796.03616000002</v>
      </c>
      <c r="AI10" s="195">
        <v>1982</v>
      </c>
      <c r="AJ10" s="195">
        <v>1960</v>
      </c>
      <c r="AK10" s="195">
        <v>1718</v>
      </c>
      <c r="AL10" s="195">
        <v>1467</v>
      </c>
      <c r="AM10" s="195">
        <v>1222.8</v>
      </c>
      <c r="AN10" s="195">
        <v>912.8</v>
      </c>
      <c r="AO10" s="195">
        <v>783</v>
      </c>
      <c r="AP10" s="195">
        <v>73.8</v>
      </c>
      <c r="AQ10" s="195">
        <v>73.8</v>
      </c>
      <c r="AR10" s="210">
        <v>73.8</v>
      </c>
      <c r="AS10" s="192">
        <v>73.8</v>
      </c>
      <c r="AT10" s="192">
        <v>74</v>
      </c>
      <c r="AU10" s="192">
        <v>0</v>
      </c>
      <c r="AV10" s="192">
        <v>0</v>
      </c>
      <c r="AW10" s="192">
        <v>0</v>
      </c>
      <c r="AX10" s="192">
        <v>0</v>
      </c>
      <c r="AY10" s="192">
        <v>0</v>
      </c>
      <c r="AZ10" s="192">
        <v>0</v>
      </c>
      <c r="BA10" s="192">
        <v>0</v>
      </c>
      <c r="BB10" s="192">
        <v>0</v>
      </c>
      <c r="BC10" s="192">
        <v>0</v>
      </c>
      <c r="BD10" s="192">
        <v>0</v>
      </c>
      <c r="BE10" s="192">
        <v>0</v>
      </c>
      <c r="BF10" s="192">
        <v>4000</v>
      </c>
      <c r="BG10" s="192">
        <v>0</v>
      </c>
      <c r="BH10" s="192">
        <v>0</v>
      </c>
      <c r="BI10" s="192">
        <v>0</v>
      </c>
      <c r="BJ10" s="192">
        <v>0</v>
      </c>
      <c r="BK10" s="192">
        <v>0</v>
      </c>
      <c r="BL10" s="192"/>
      <c r="BM10" s="192">
        <v>0</v>
      </c>
      <c r="BN10" s="192">
        <v>0</v>
      </c>
      <c r="BO10" s="192">
        <v>0</v>
      </c>
      <c r="BP10" s="192">
        <v>0</v>
      </c>
      <c r="BQ10" s="192">
        <v>0</v>
      </c>
      <c r="BR10" s="192">
        <v>0</v>
      </c>
      <c r="BS10" s="192">
        <v>0</v>
      </c>
      <c r="BT10" s="192">
        <v>0</v>
      </c>
      <c r="BU10" s="192">
        <v>0</v>
      </c>
      <c r="BV10" s="192">
        <v>0</v>
      </c>
      <c r="BW10" s="192">
        <v>0</v>
      </c>
      <c r="BX10" s="192">
        <v>0</v>
      </c>
    </row>
    <row r="11" spans="1:76" s="193" customFormat="1" ht="15.4" x14ac:dyDescent="0.45">
      <c r="A11" s="209"/>
      <c r="B11" s="209"/>
      <c r="C11" s="211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212"/>
    </row>
    <row r="12" spans="1:76" s="194" customFormat="1" ht="15.4" x14ac:dyDescent="0.45">
      <c r="A12" s="198" t="s">
        <v>102</v>
      </c>
      <c r="B12" s="198"/>
      <c r="C12" s="213">
        <v>153622.86959325441</v>
      </c>
      <c r="D12" s="214">
        <v>160462.38003878618</v>
      </c>
      <c r="E12" s="214">
        <v>169086.50291707148</v>
      </c>
      <c r="F12" s="214">
        <v>279794.36015362857</v>
      </c>
      <c r="G12" s="214">
        <v>288311.98558861995</v>
      </c>
      <c r="H12" s="214">
        <v>243488.52942780347</v>
      </c>
      <c r="I12" s="214">
        <v>127858.32786318001</v>
      </c>
      <c r="J12" s="214">
        <v>182773.77764344003</v>
      </c>
      <c r="K12" s="214">
        <v>214942.18098560002</v>
      </c>
      <c r="L12" s="214">
        <v>169497.82738399997</v>
      </c>
      <c r="M12" s="214">
        <v>173749.15060000002</v>
      </c>
      <c r="N12" s="214">
        <v>251324.69631999999</v>
      </c>
      <c r="O12" s="214">
        <v>210568.98875999998</v>
      </c>
      <c r="P12" s="214">
        <v>606425.56270999997</v>
      </c>
      <c r="Q12" s="214">
        <v>327419.51430000004</v>
      </c>
      <c r="R12" s="214">
        <v>376675.04560000001</v>
      </c>
      <c r="S12" s="214">
        <v>273389.19615000003</v>
      </c>
      <c r="T12" s="214">
        <v>342703.09110000002</v>
      </c>
      <c r="U12" s="214">
        <v>587465.95925000007</v>
      </c>
      <c r="V12" s="214">
        <v>604043.10699999996</v>
      </c>
      <c r="W12" s="214">
        <v>665083.87161999987</v>
      </c>
      <c r="X12" s="214">
        <v>554510.92509999999</v>
      </c>
      <c r="Y12" s="214">
        <v>840452.18663999997</v>
      </c>
      <c r="Z12" s="214">
        <v>1169779.1986799999</v>
      </c>
      <c r="AA12" s="214">
        <v>1236556.94634</v>
      </c>
      <c r="AB12" s="214">
        <v>335416.32107999991</v>
      </c>
      <c r="AC12" s="214">
        <v>273169.35958000005</v>
      </c>
      <c r="AD12" s="214">
        <v>498406</v>
      </c>
      <c r="AE12" s="214">
        <v>545962.14974999998</v>
      </c>
      <c r="AF12" s="214">
        <v>784408.07779999997</v>
      </c>
      <c r="AG12" s="214">
        <v>496737</v>
      </c>
      <c r="AH12" s="214">
        <v>803447.43279000011</v>
      </c>
      <c r="AI12" s="214">
        <v>692479</v>
      </c>
      <c r="AJ12" s="214">
        <v>692244</v>
      </c>
      <c r="AK12" s="214">
        <v>644367</v>
      </c>
      <c r="AL12" s="214">
        <v>589763</v>
      </c>
      <c r="AM12" s="214">
        <v>688005.32994825556</v>
      </c>
      <c r="AN12" s="214">
        <v>1335585.5589160002</v>
      </c>
      <c r="AO12" s="214">
        <v>1178677</v>
      </c>
      <c r="AP12" s="214">
        <v>964072.11434799992</v>
      </c>
      <c r="AQ12" s="214">
        <v>1301721.1907909208</v>
      </c>
      <c r="AR12" s="215">
        <v>1139114.6376070001</v>
      </c>
      <c r="AS12" s="191">
        <v>1103773.7532022977</v>
      </c>
      <c r="AT12" s="191">
        <v>1500548</v>
      </c>
      <c r="AU12" s="191">
        <v>1255156</v>
      </c>
      <c r="AV12" s="191">
        <v>1318165</v>
      </c>
      <c r="AW12" s="191">
        <v>1020584</v>
      </c>
      <c r="AX12" s="191">
        <v>1051470</v>
      </c>
      <c r="AY12" s="191">
        <v>1146806</v>
      </c>
      <c r="AZ12" s="191">
        <v>1465173</v>
      </c>
      <c r="BA12" s="191">
        <v>1309145</v>
      </c>
      <c r="BB12" s="191">
        <v>1192802</v>
      </c>
      <c r="BC12" s="191">
        <v>1608081</v>
      </c>
      <c r="BD12" s="191">
        <v>1099352</v>
      </c>
      <c r="BE12" s="191">
        <v>1127429</v>
      </c>
      <c r="BF12" s="191">
        <v>2394293</v>
      </c>
      <c r="BG12" s="191">
        <v>1838036</v>
      </c>
      <c r="BH12" s="191">
        <v>1226524</v>
      </c>
      <c r="BI12" s="191">
        <v>845853</v>
      </c>
      <c r="BJ12" s="191">
        <v>872113</v>
      </c>
      <c r="BK12" s="191">
        <v>912031</v>
      </c>
      <c r="BL12" s="191">
        <v>1243416</v>
      </c>
      <c r="BM12" s="191">
        <v>1444147</v>
      </c>
      <c r="BN12" s="191">
        <v>1663803</v>
      </c>
      <c r="BO12" s="191">
        <v>1628669</v>
      </c>
      <c r="BP12" s="191">
        <v>1641107</v>
      </c>
      <c r="BQ12" s="191">
        <v>2107024</v>
      </c>
      <c r="BR12" s="191">
        <v>2264162</v>
      </c>
      <c r="BS12" s="191">
        <v>1896117</v>
      </c>
      <c r="BT12" s="191">
        <v>1265741</v>
      </c>
      <c r="BU12" s="191">
        <v>1091639</v>
      </c>
      <c r="BV12" s="191">
        <v>2458412</v>
      </c>
      <c r="BW12" s="191">
        <v>1754725</v>
      </c>
      <c r="BX12" s="191">
        <v>3090687</v>
      </c>
    </row>
    <row r="13" spans="1:76" s="194" customFormat="1" ht="15.4" x14ac:dyDescent="0.45">
      <c r="A13" s="198"/>
      <c r="B13" s="198"/>
      <c r="C13" s="213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6"/>
    </row>
    <row r="14" spans="1:76" s="194" customFormat="1" ht="15.4" x14ac:dyDescent="0.45">
      <c r="A14" s="198" t="s">
        <v>94</v>
      </c>
      <c r="B14" s="198"/>
      <c r="C14" s="191">
        <f t="shared" ref="C14:BA14" si="48">+C7-C12</f>
        <v>504108.27292940347</v>
      </c>
      <c r="D14" s="191">
        <f t="shared" si="48"/>
        <v>525303.81064395572</v>
      </c>
      <c r="E14" s="191">
        <f t="shared" si="48"/>
        <v>425563.53473986266</v>
      </c>
      <c r="F14" s="191">
        <f t="shared" si="48"/>
        <v>421417.12534662749</v>
      </c>
      <c r="G14" s="191">
        <f t="shared" si="48"/>
        <v>542140.78374424996</v>
      </c>
      <c r="H14" s="191">
        <f t="shared" si="48"/>
        <v>768844.36977190652</v>
      </c>
      <c r="I14" s="191">
        <f t="shared" si="48"/>
        <v>1123184.1939281698</v>
      </c>
      <c r="J14" s="191">
        <f t="shared" si="48"/>
        <v>1615663.31099823</v>
      </c>
      <c r="K14" s="191">
        <f t="shared" si="48"/>
        <v>1763752.9490424001</v>
      </c>
      <c r="L14" s="191">
        <f t="shared" si="48"/>
        <v>1845983.3777859996</v>
      </c>
      <c r="M14" s="191">
        <f t="shared" si="48"/>
        <v>2144860.4434000002</v>
      </c>
      <c r="N14" s="191">
        <f t="shared" si="48"/>
        <v>2755598.3014999996</v>
      </c>
      <c r="O14" s="191">
        <f t="shared" si="48"/>
        <v>3139008.0337800002</v>
      </c>
      <c r="P14" s="191">
        <f t="shared" si="48"/>
        <v>3194003.0935500003</v>
      </c>
      <c r="Q14" s="191">
        <f t="shared" si="48"/>
        <v>3227429.5830299999</v>
      </c>
      <c r="R14" s="191">
        <f t="shared" si="48"/>
        <v>3602367.94796</v>
      </c>
      <c r="S14" s="191">
        <f t="shared" si="48"/>
        <v>3483805.4581800001</v>
      </c>
      <c r="T14" s="191">
        <f t="shared" si="48"/>
        <v>3586177.0084000002</v>
      </c>
      <c r="U14" s="191">
        <f t="shared" si="48"/>
        <v>3613077.5211399989</v>
      </c>
      <c r="V14" s="191">
        <f t="shared" si="48"/>
        <v>3641663.8428800004</v>
      </c>
      <c r="W14" s="191">
        <f t="shared" si="48"/>
        <v>3463858.9498300003</v>
      </c>
      <c r="X14" s="191">
        <f t="shared" si="48"/>
        <v>3605964.0057999999</v>
      </c>
      <c r="Y14" s="191">
        <f t="shared" si="48"/>
        <v>3390992.1152400002</v>
      </c>
      <c r="Z14" s="191">
        <f t="shared" si="48"/>
        <v>3210533.3174000005</v>
      </c>
      <c r="AA14" s="191">
        <f t="shared" si="48"/>
        <v>3079190.5790599994</v>
      </c>
      <c r="AB14" s="191">
        <f t="shared" si="48"/>
        <v>3742252.5619399995</v>
      </c>
      <c r="AC14" s="191">
        <f t="shared" si="48"/>
        <v>4456070.4429000011</v>
      </c>
      <c r="AD14" s="191">
        <f t="shared" si="48"/>
        <v>4831518</v>
      </c>
      <c r="AE14" s="191">
        <f t="shared" si="48"/>
        <v>5557821.4929500008</v>
      </c>
      <c r="AF14" s="191">
        <f t="shared" si="48"/>
        <v>5940781.5891999993</v>
      </c>
      <c r="AG14" s="191">
        <f t="shared" si="48"/>
        <v>5352563</v>
      </c>
      <c r="AH14" s="191">
        <f t="shared" si="48"/>
        <v>5359449.0765199997</v>
      </c>
      <c r="AI14" s="191">
        <f t="shared" si="48"/>
        <v>5348649</v>
      </c>
      <c r="AJ14" s="191">
        <f t="shared" si="48"/>
        <v>5810805</v>
      </c>
      <c r="AK14" s="191">
        <f t="shared" si="48"/>
        <v>6283583</v>
      </c>
      <c r="AL14" s="191">
        <f t="shared" si="48"/>
        <v>5927150</v>
      </c>
      <c r="AM14" s="191">
        <f t="shared" si="48"/>
        <v>6144859.4324690318</v>
      </c>
      <c r="AN14" s="191">
        <f t="shared" si="48"/>
        <v>5589701.3945089988</v>
      </c>
      <c r="AO14" s="191">
        <f t="shared" si="48"/>
        <v>5562446</v>
      </c>
      <c r="AP14" s="191">
        <f t="shared" si="48"/>
        <v>6231419.2965120003</v>
      </c>
      <c r="AQ14" s="191">
        <f t="shared" si="48"/>
        <v>6830052.1910766801</v>
      </c>
      <c r="AR14" s="191">
        <f t="shared" si="48"/>
        <v>6623142.162393</v>
      </c>
      <c r="AS14" s="191">
        <f t="shared" si="48"/>
        <v>7209701.2171007199</v>
      </c>
      <c r="AT14" s="191">
        <f t="shared" si="48"/>
        <v>7930032</v>
      </c>
      <c r="AU14" s="191">
        <f t="shared" si="48"/>
        <v>7771656</v>
      </c>
      <c r="AV14" s="191">
        <f t="shared" si="48"/>
        <v>7718191</v>
      </c>
      <c r="AW14" s="191">
        <f t="shared" si="48"/>
        <v>8544478</v>
      </c>
      <c r="AX14" s="191">
        <f t="shared" si="48"/>
        <v>8938730</v>
      </c>
      <c r="AY14" s="191">
        <f t="shared" si="48"/>
        <v>9386168</v>
      </c>
      <c r="AZ14" s="191">
        <f t="shared" si="48"/>
        <v>10302229</v>
      </c>
      <c r="BA14" s="191">
        <f t="shared" si="48"/>
        <v>10479913</v>
      </c>
      <c r="BB14" s="191">
        <f>+BB7-BB12</f>
        <v>11588529</v>
      </c>
      <c r="BC14" s="191">
        <f>+BC7-BC12</f>
        <v>11822555</v>
      </c>
      <c r="BD14" s="191">
        <f>+BD7-BD12</f>
        <v>12546909</v>
      </c>
      <c r="BE14" s="191">
        <f>+BE7-BE12</f>
        <v>12747975</v>
      </c>
      <c r="BF14" s="191">
        <f t="shared" ref="BF14" si="49">+BF7-BF12</f>
        <v>14086005</v>
      </c>
      <c r="BG14" s="191">
        <v>14233117</v>
      </c>
      <c r="BH14" s="191">
        <v>14069211</v>
      </c>
      <c r="BI14" s="191">
        <v>14292509</v>
      </c>
      <c r="BJ14" s="191">
        <v>14607913</v>
      </c>
      <c r="BK14" s="191">
        <v>14829273</v>
      </c>
      <c r="BL14" s="191">
        <v>14906443</v>
      </c>
      <c r="BM14" s="191">
        <v>14695995</v>
      </c>
      <c r="BN14" s="191">
        <v>14371775</v>
      </c>
      <c r="BO14" s="191">
        <v>13716661</v>
      </c>
      <c r="BP14" s="191">
        <v>13485947</v>
      </c>
      <c r="BQ14" s="191">
        <v>14286850</v>
      </c>
      <c r="BR14" s="191">
        <v>14137362</v>
      </c>
      <c r="BS14" s="191">
        <v>15765644</v>
      </c>
      <c r="BT14" s="191">
        <v>15553804</v>
      </c>
      <c r="BU14" s="191">
        <v>16009545</v>
      </c>
      <c r="BV14" s="191">
        <v>17166072</v>
      </c>
      <c r="BW14" s="191">
        <v>18320289</v>
      </c>
      <c r="BX14" s="191">
        <v>20479505</v>
      </c>
    </row>
    <row r="15" spans="1:76" s="194" customFormat="1" ht="15.4" x14ac:dyDescent="0.45">
      <c r="A15" s="198"/>
      <c r="B15" s="198"/>
      <c r="C15" s="213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6"/>
    </row>
    <row r="16" spans="1:76" s="194" customFormat="1" ht="15.4" x14ac:dyDescent="0.45">
      <c r="A16" s="198" t="s">
        <v>65</v>
      </c>
      <c r="B16" s="198"/>
      <c r="C16" s="213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4"/>
      <c r="AN16" s="214"/>
      <c r="AO16" s="214"/>
      <c r="AP16" s="214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R16" s="191"/>
      <c r="BS16" s="191"/>
      <c r="BT16" s="191"/>
      <c r="BU16" s="191"/>
      <c r="BV16" s="191"/>
      <c r="BW16" s="191"/>
      <c r="BX16" s="191"/>
    </row>
    <row r="17" spans="1:76" s="194" customFormat="1" ht="30.75" x14ac:dyDescent="0.45">
      <c r="A17" s="198"/>
      <c r="B17" s="218" t="s">
        <v>95</v>
      </c>
      <c r="C17" s="266">
        <f t="shared" ref="C17" si="50">+C7-C10</f>
        <v>457244.92115423683</v>
      </c>
      <c r="D17" s="266">
        <f t="shared" ref="D17:F17" si="51">+D7-D10</f>
        <v>472092.33015374991</v>
      </c>
      <c r="E17" s="266">
        <f t="shared" si="51"/>
        <v>422450.79664958792</v>
      </c>
      <c r="F17" s="266">
        <f t="shared" si="51"/>
        <v>525895.61915829673</v>
      </c>
      <c r="G17" s="266">
        <f t="shared" ref="G17:AX17" si="52">+G7-G10</f>
        <v>603458.17233286996</v>
      </c>
      <c r="H17" s="266">
        <f t="shared" si="52"/>
        <v>750501.20019970997</v>
      </c>
      <c r="I17" s="266">
        <f t="shared" si="52"/>
        <v>992608.52079134993</v>
      </c>
      <c r="J17" s="266">
        <f t="shared" si="52"/>
        <v>1459770.8874130901</v>
      </c>
      <c r="K17" s="266">
        <f t="shared" si="52"/>
        <v>1588594.5710280002</v>
      </c>
      <c r="L17" s="266">
        <f t="shared" si="52"/>
        <v>1793074.1995299994</v>
      </c>
      <c r="M17" s="266">
        <f t="shared" si="52"/>
        <v>2148299.4242000002</v>
      </c>
      <c r="N17" s="266">
        <f t="shared" si="52"/>
        <v>2793695.4650599998</v>
      </c>
      <c r="O17" s="266">
        <f t="shared" si="52"/>
        <v>3194678.6741800001</v>
      </c>
      <c r="P17" s="266">
        <f t="shared" si="52"/>
        <v>3593975.7763</v>
      </c>
      <c r="Q17" s="266">
        <f t="shared" si="52"/>
        <v>3384323.20994</v>
      </c>
      <c r="R17" s="266">
        <f t="shared" si="52"/>
        <v>3731959.7599599999</v>
      </c>
      <c r="S17" s="266">
        <f t="shared" si="52"/>
        <v>3569417.7779200003</v>
      </c>
      <c r="T17" s="266">
        <f t="shared" si="52"/>
        <v>3703115.9539999999</v>
      </c>
      <c r="U17" s="266">
        <f t="shared" si="52"/>
        <v>3942125.3633399992</v>
      </c>
      <c r="V17" s="266">
        <f t="shared" si="52"/>
        <v>3929775.7433000002</v>
      </c>
      <c r="W17" s="266">
        <f t="shared" si="52"/>
        <v>4023607.4680400002</v>
      </c>
      <c r="X17" s="266">
        <f t="shared" si="52"/>
        <v>4074340.3599899998</v>
      </c>
      <c r="Y17" s="266">
        <f t="shared" si="52"/>
        <v>4100020.9397200001</v>
      </c>
      <c r="Z17" s="266">
        <f t="shared" si="52"/>
        <v>4234080.4713200005</v>
      </c>
      <c r="AA17" s="266">
        <f t="shared" si="52"/>
        <v>4186086.4581399998</v>
      </c>
      <c r="AB17" s="266">
        <f t="shared" si="52"/>
        <v>3915333.7994899997</v>
      </c>
      <c r="AC17" s="266">
        <f t="shared" si="52"/>
        <v>4483054.3880600007</v>
      </c>
      <c r="AD17" s="266">
        <f t="shared" si="52"/>
        <v>5103665</v>
      </c>
      <c r="AE17" s="266">
        <f t="shared" si="52"/>
        <v>5980816.5456600003</v>
      </c>
      <c r="AF17" s="266">
        <f t="shared" si="52"/>
        <v>6590782.2032999992</v>
      </c>
      <c r="AG17" s="266">
        <f t="shared" si="52"/>
        <v>5685338</v>
      </c>
      <c r="AH17" s="266">
        <f t="shared" si="52"/>
        <v>5953100.47315</v>
      </c>
      <c r="AI17" s="266">
        <f t="shared" si="52"/>
        <v>6039146</v>
      </c>
      <c r="AJ17" s="266">
        <f t="shared" si="52"/>
        <v>6501089</v>
      </c>
      <c r="AK17" s="266">
        <f t="shared" si="52"/>
        <v>6926232</v>
      </c>
      <c r="AL17" s="266">
        <f t="shared" si="52"/>
        <v>6515446</v>
      </c>
      <c r="AM17" s="266">
        <f t="shared" si="52"/>
        <v>6831641.9624172878</v>
      </c>
      <c r="AN17" s="266">
        <f t="shared" si="52"/>
        <v>6924374.1534249987</v>
      </c>
      <c r="AO17" s="266">
        <f t="shared" si="52"/>
        <v>6740340</v>
      </c>
      <c r="AP17" s="266">
        <f t="shared" si="52"/>
        <v>7195417.6108600004</v>
      </c>
      <c r="AQ17" s="266">
        <f t="shared" si="52"/>
        <v>8131699.5818676008</v>
      </c>
      <c r="AR17" s="266">
        <f t="shared" si="52"/>
        <v>7762183</v>
      </c>
      <c r="AS17" s="266">
        <f t="shared" si="52"/>
        <v>8313401.1703030178</v>
      </c>
      <c r="AT17" s="266">
        <f t="shared" si="52"/>
        <v>9430506</v>
      </c>
      <c r="AU17" s="266">
        <f t="shared" si="52"/>
        <v>9026812</v>
      </c>
      <c r="AV17" s="266">
        <f t="shared" si="52"/>
        <v>9036356</v>
      </c>
      <c r="AW17" s="266">
        <f t="shared" si="52"/>
        <v>9565062</v>
      </c>
      <c r="AX17" s="266">
        <f t="shared" si="52"/>
        <v>9990200</v>
      </c>
      <c r="AY17" s="266">
        <f t="shared" ref="AY17:BD17" si="53">+AY7-AY10</f>
        <v>10532974</v>
      </c>
      <c r="AZ17" s="266">
        <f t="shared" si="53"/>
        <v>11767402</v>
      </c>
      <c r="BA17" s="266">
        <f t="shared" si="53"/>
        <v>11789058</v>
      </c>
      <c r="BB17" s="266">
        <f t="shared" si="53"/>
        <v>12781331</v>
      </c>
      <c r="BC17" s="266">
        <f t="shared" si="53"/>
        <v>13430636</v>
      </c>
      <c r="BD17" s="266">
        <f t="shared" si="53"/>
        <v>13646261</v>
      </c>
      <c r="BE17" s="266">
        <f>+BE7-BE10</f>
        <v>13875404</v>
      </c>
      <c r="BF17" s="266">
        <f>+BF7-BF10</f>
        <v>16476298</v>
      </c>
      <c r="BG17" s="266">
        <f>+BG7-BG10</f>
        <v>16071153</v>
      </c>
      <c r="BH17" s="266">
        <v>15295735</v>
      </c>
      <c r="BI17" s="266">
        <f>+BI7</f>
        <v>15138362</v>
      </c>
      <c r="BJ17" s="266">
        <v>15480026</v>
      </c>
      <c r="BK17" s="266">
        <v>15741304</v>
      </c>
      <c r="BL17" s="266">
        <v>16149859</v>
      </c>
      <c r="BM17" s="266">
        <v>16140142</v>
      </c>
      <c r="BN17" s="266">
        <v>16035578</v>
      </c>
      <c r="BO17" s="266">
        <v>15345330</v>
      </c>
      <c r="BP17" s="266">
        <v>15127054</v>
      </c>
      <c r="BQ17" s="266">
        <v>16393874</v>
      </c>
      <c r="BR17" s="266">
        <v>16401524</v>
      </c>
      <c r="BS17" s="266">
        <v>17661760</v>
      </c>
      <c r="BT17" s="266">
        <v>16819545</v>
      </c>
      <c r="BU17" s="266">
        <v>17101184</v>
      </c>
      <c r="BV17" s="266">
        <v>19624484</v>
      </c>
      <c r="BW17" s="266">
        <v>20075014</v>
      </c>
      <c r="BX17" s="266">
        <v>23570192</v>
      </c>
    </row>
    <row r="18" spans="1:76" s="193" customFormat="1" ht="30.75" x14ac:dyDescent="0.45">
      <c r="A18" s="209"/>
      <c r="B18" s="218" t="s">
        <v>96</v>
      </c>
      <c r="C18" s="266">
        <f t="shared" ref="C18" si="54">+C14-C10</f>
        <v>303622.05156098242</v>
      </c>
      <c r="D18" s="266">
        <f t="shared" ref="D18:F18" si="55">+D14-D10</f>
        <v>311629.95011496369</v>
      </c>
      <c r="E18" s="266">
        <f t="shared" si="55"/>
        <v>253364.29373251647</v>
      </c>
      <c r="F18" s="266">
        <f t="shared" si="55"/>
        <v>246101.25900466816</v>
      </c>
      <c r="G18" s="266">
        <f t="shared" ref="G18:AX18" si="56">+G14-G10</f>
        <v>315146.18674425001</v>
      </c>
      <c r="H18" s="266">
        <f t="shared" si="56"/>
        <v>507012.6707719065</v>
      </c>
      <c r="I18" s="266">
        <f t="shared" si="56"/>
        <v>864750.19292816985</v>
      </c>
      <c r="J18" s="266">
        <f t="shared" si="56"/>
        <v>1276997.10976965</v>
      </c>
      <c r="K18" s="266">
        <f t="shared" si="56"/>
        <v>1373652.3900424</v>
      </c>
      <c r="L18" s="266">
        <f t="shared" si="56"/>
        <v>1623576.3721459997</v>
      </c>
      <c r="M18" s="266">
        <f t="shared" si="56"/>
        <v>1974550.2736000002</v>
      </c>
      <c r="N18" s="266">
        <f t="shared" si="56"/>
        <v>2542370.7687399997</v>
      </c>
      <c r="O18" s="266">
        <f t="shared" si="56"/>
        <v>2984109.68542</v>
      </c>
      <c r="P18" s="266">
        <f t="shared" si="56"/>
        <v>2987550.2135900003</v>
      </c>
      <c r="Q18" s="266">
        <f t="shared" si="56"/>
        <v>3056903.69564</v>
      </c>
      <c r="R18" s="266">
        <f t="shared" si="56"/>
        <v>3355284.7143600001</v>
      </c>
      <c r="S18" s="266">
        <f t="shared" si="56"/>
        <v>3296028.58177</v>
      </c>
      <c r="T18" s="266">
        <f t="shared" si="56"/>
        <v>3360412.8629000001</v>
      </c>
      <c r="U18" s="266">
        <f t="shared" si="56"/>
        <v>3354659.4040899989</v>
      </c>
      <c r="V18" s="266">
        <f t="shared" si="56"/>
        <v>3325732.6363000004</v>
      </c>
      <c r="W18" s="266">
        <f t="shared" si="56"/>
        <v>3358523.5964200003</v>
      </c>
      <c r="X18" s="266">
        <f t="shared" si="56"/>
        <v>3519829.4348900001</v>
      </c>
      <c r="Y18" s="266">
        <f t="shared" si="56"/>
        <v>3259568.7530800002</v>
      </c>
      <c r="Z18" s="266">
        <f t="shared" si="56"/>
        <v>3064301.2726400006</v>
      </c>
      <c r="AA18" s="266">
        <f t="shared" si="56"/>
        <v>2949529.5117999995</v>
      </c>
      <c r="AB18" s="266">
        <f t="shared" si="56"/>
        <v>3579917.4784099995</v>
      </c>
      <c r="AC18" s="266">
        <f t="shared" si="56"/>
        <v>4209885.0284800008</v>
      </c>
      <c r="AD18" s="266">
        <f t="shared" si="56"/>
        <v>4605259</v>
      </c>
      <c r="AE18" s="266">
        <f t="shared" si="56"/>
        <v>5434854.3959100004</v>
      </c>
      <c r="AF18" s="266">
        <f t="shared" si="56"/>
        <v>5806374.1254999992</v>
      </c>
      <c r="AG18" s="266">
        <f t="shared" si="56"/>
        <v>5188601</v>
      </c>
      <c r="AH18" s="266">
        <f t="shared" si="56"/>
        <v>5149653.04036</v>
      </c>
      <c r="AI18" s="266">
        <f t="shared" si="56"/>
        <v>5346667</v>
      </c>
      <c r="AJ18" s="266">
        <f t="shared" si="56"/>
        <v>5808845</v>
      </c>
      <c r="AK18" s="266">
        <f t="shared" si="56"/>
        <v>6281865</v>
      </c>
      <c r="AL18" s="266">
        <f t="shared" si="56"/>
        <v>5925683</v>
      </c>
      <c r="AM18" s="266">
        <f t="shared" si="56"/>
        <v>6143636.632469032</v>
      </c>
      <c r="AN18" s="266">
        <f t="shared" si="56"/>
        <v>5588788.594508999</v>
      </c>
      <c r="AO18" s="266">
        <f t="shared" si="56"/>
        <v>5561663</v>
      </c>
      <c r="AP18" s="266">
        <f t="shared" si="56"/>
        <v>6231345.4965120004</v>
      </c>
      <c r="AQ18" s="266">
        <f t="shared" si="56"/>
        <v>6829978.3910766803</v>
      </c>
      <c r="AR18" s="266">
        <f t="shared" si="56"/>
        <v>6623068.3623930002</v>
      </c>
      <c r="AS18" s="266">
        <f t="shared" si="56"/>
        <v>7209627.4171007201</v>
      </c>
      <c r="AT18" s="266">
        <f t="shared" si="56"/>
        <v>7929958</v>
      </c>
      <c r="AU18" s="266">
        <f t="shared" si="56"/>
        <v>7771656</v>
      </c>
      <c r="AV18" s="266">
        <f t="shared" si="56"/>
        <v>7718191</v>
      </c>
      <c r="AW18" s="266">
        <f t="shared" si="56"/>
        <v>8544478</v>
      </c>
      <c r="AX18" s="266">
        <f t="shared" si="56"/>
        <v>8938730</v>
      </c>
      <c r="AY18" s="266">
        <f t="shared" ref="AY18:BD18" si="57">+AY14-AY10</f>
        <v>9386168</v>
      </c>
      <c r="AZ18" s="266">
        <f t="shared" si="57"/>
        <v>10302229</v>
      </c>
      <c r="BA18" s="266">
        <f t="shared" si="57"/>
        <v>10479913</v>
      </c>
      <c r="BB18" s="266">
        <f t="shared" si="57"/>
        <v>11588529</v>
      </c>
      <c r="BC18" s="266">
        <f t="shared" si="57"/>
        <v>11822555</v>
      </c>
      <c r="BD18" s="266">
        <f t="shared" si="57"/>
        <v>12546909</v>
      </c>
      <c r="BE18" s="266">
        <v>12747975</v>
      </c>
      <c r="BF18" s="266">
        <f>+BF14-BF10</f>
        <v>14082005</v>
      </c>
      <c r="BG18" s="266">
        <f>+BG14-BG10</f>
        <v>14233117</v>
      </c>
      <c r="BH18" s="266">
        <v>14069211</v>
      </c>
      <c r="BI18" s="266">
        <f>+BI14</f>
        <v>14292509</v>
      </c>
      <c r="BJ18" s="266">
        <v>14607913</v>
      </c>
      <c r="BK18" s="266">
        <v>14829273</v>
      </c>
      <c r="BL18" s="266">
        <v>14906443</v>
      </c>
      <c r="BM18" s="266">
        <v>14695995</v>
      </c>
      <c r="BN18" s="266">
        <v>14371775</v>
      </c>
      <c r="BO18" s="266">
        <v>13716661</v>
      </c>
      <c r="BP18" s="266">
        <v>13485947</v>
      </c>
      <c r="BQ18" s="266">
        <v>14286850</v>
      </c>
      <c r="BR18" s="266">
        <v>14137362</v>
      </c>
      <c r="BS18" s="266">
        <v>15765644</v>
      </c>
      <c r="BT18" s="266">
        <v>15553804</v>
      </c>
      <c r="BU18" s="266">
        <v>16009545</v>
      </c>
      <c r="BV18" s="266">
        <v>17166072</v>
      </c>
      <c r="BW18" s="266">
        <v>18320289</v>
      </c>
      <c r="BX18" s="266">
        <v>20479505</v>
      </c>
    </row>
    <row r="19" spans="1:76" s="193" customFormat="1" ht="9" customHeight="1" x14ac:dyDescent="0.45">
      <c r="A19" s="206"/>
      <c r="B19" s="206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</row>
    <row r="20" spans="1:76" s="219" customFormat="1" ht="18" x14ac:dyDescent="0.45"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  <c r="BE20" s="307"/>
      <c r="BF20" s="307"/>
      <c r="BG20" s="307"/>
      <c r="BH20" s="307"/>
      <c r="BI20" s="307"/>
      <c r="BV20" s="242" t="s">
        <v>97</v>
      </c>
    </row>
    <row r="21" spans="1:76" s="225" customFormat="1" ht="15.75" customHeight="1" x14ac:dyDescent="0.45">
      <c r="A21" s="221"/>
      <c r="B21" s="222"/>
      <c r="C21" s="223"/>
      <c r="D21" s="223"/>
      <c r="E21" s="223"/>
      <c r="F21" s="223"/>
      <c r="G21" s="224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BV21" s="242" t="s">
        <v>98</v>
      </c>
    </row>
    <row r="22" spans="1:76" s="225" customFormat="1" ht="15.75" customHeight="1" x14ac:dyDescent="0.45"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V22" s="242" t="s">
        <v>99</v>
      </c>
    </row>
    <row r="23" spans="1:76" s="225" customFormat="1" ht="18" x14ac:dyDescent="0.45">
      <c r="A23" s="221"/>
      <c r="B23" s="228"/>
      <c r="C23" s="229"/>
      <c r="D23" s="229"/>
      <c r="E23" s="224"/>
      <c r="F23" s="229"/>
      <c r="G23" s="229"/>
      <c r="H23" s="229"/>
      <c r="I23" s="229"/>
      <c r="J23" s="229"/>
      <c r="K23" s="229"/>
      <c r="L23" s="229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BV23" s="242" t="s">
        <v>100</v>
      </c>
    </row>
    <row r="24" spans="1:76" s="225" customFormat="1" ht="15.75" customHeight="1" x14ac:dyDescent="0.45"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V24" s="242" t="s">
        <v>101</v>
      </c>
    </row>
    <row r="25" spans="1:76" s="225" customFormat="1" ht="19.5" customHeight="1" x14ac:dyDescent="0.45">
      <c r="A25" s="308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</row>
    <row r="26" spans="1:76" s="225" customFormat="1" ht="15.75" customHeight="1" x14ac:dyDescent="0.5">
      <c r="A26" s="222"/>
      <c r="B26" s="231"/>
      <c r="C26" s="232"/>
      <c r="D26" s="232"/>
      <c r="E26" s="232"/>
      <c r="F26" s="232"/>
      <c r="G26" s="232"/>
      <c r="H26" s="232"/>
      <c r="I26" s="232"/>
      <c r="J26" s="224"/>
      <c r="K26" s="229"/>
      <c r="L26" s="229"/>
      <c r="M26" s="229"/>
      <c r="N26" s="229"/>
      <c r="O26" s="233"/>
      <c r="P26" s="233"/>
      <c r="S26" s="230"/>
      <c r="T26" s="230"/>
      <c r="U26" s="230"/>
      <c r="V26" s="230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BI26" s="248"/>
    </row>
    <row r="27" spans="1:76" x14ac:dyDescent="0.45">
      <c r="BI27" s="225"/>
    </row>
    <row r="28" spans="1:76" s="225" customFormat="1" ht="15.75" customHeight="1" x14ac:dyDescent="0.55000000000000004">
      <c r="A28" s="251"/>
      <c r="B28" s="253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5"/>
      <c r="BB28" s="235"/>
      <c r="BI28" s="295"/>
    </row>
    <row r="29" spans="1:76" s="225" customFormat="1" ht="15.75" customHeight="1" x14ac:dyDescent="0.55000000000000004">
      <c r="A29" s="251"/>
      <c r="B29" s="253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5"/>
      <c r="BB29" s="235"/>
      <c r="BI29" s="296"/>
    </row>
    <row r="30" spans="1:76" s="225" customFormat="1" ht="15.4" x14ac:dyDescent="0.45">
      <c r="A30" s="252"/>
      <c r="B30" s="221"/>
      <c r="C30" s="236"/>
      <c r="D30" s="236"/>
      <c r="E30" s="236"/>
      <c r="F30" s="236"/>
      <c r="G30" s="236"/>
      <c r="H30" s="224"/>
      <c r="I30" s="224"/>
      <c r="J30" s="224"/>
      <c r="K30" s="224"/>
      <c r="L30" s="224"/>
      <c r="M30" s="224"/>
      <c r="N30" s="224"/>
      <c r="O30" s="233"/>
      <c r="P30" s="233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R30" s="237"/>
      <c r="BI30" s="212"/>
    </row>
    <row r="31" spans="1:76" s="193" customFormat="1" ht="20.65" x14ac:dyDescent="0.6">
      <c r="A31" s="197" t="s">
        <v>86</v>
      </c>
      <c r="B31" s="198"/>
      <c r="C31" s="238"/>
      <c r="D31" s="238"/>
      <c r="E31" s="238"/>
      <c r="F31" s="238"/>
      <c r="G31" s="238"/>
      <c r="H31" s="239"/>
      <c r="I31" s="239"/>
      <c r="J31" s="239"/>
      <c r="K31" s="239"/>
      <c r="L31" s="239"/>
      <c r="M31" s="239"/>
      <c r="N31" s="239"/>
      <c r="O31" s="240"/>
      <c r="P31" s="240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BI31" s="201"/>
    </row>
    <row r="32" spans="1:76" s="201" customFormat="1" ht="20.65" x14ac:dyDescent="0.6">
      <c r="A32" s="197" t="s">
        <v>87</v>
      </c>
      <c r="B32" s="198"/>
      <c r="C32" s="238"/>
      <c r="D32" s="238"/>
      <c r="E32" s="238"/>
      <c r="F32" s="238"/>
      <c r="G32" s="238"/>
      <c r="H32" s="239"/>
      <c r="I32" s="239"/>
      <c r="J32" s="239"/>
      <c r="K32" s="239"/>
      <c r="L32" s="239"/>
      <c r="M32" s="239"/>
      <c r="N32" s="239"/>
      <c r="O32" s="240"/>
      <c r="P32" s="240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</row>
    <row r="33" spans="1:76" s="201" customFormat="1" ht="20.65" x14ac:dyDescent="0.6">
      <c r="A33" s="197" t="s">
        <v>31</v>
      </c>
      <c r="B33" s="198"/>
      <c r="C33" s="238"/>
      <c r="D33" s="238"/>
      <c r="E33" s="238"/>
      <c r="F33" s="238"/>
      <c r="G33" s="238"/>
      <c r="H33" s="239"/>
      <c r="I33" s="239"/>
      <c r="J33" s="239"/>
      <c r="K33" s="239"/>
      <c r="L33" s="239"/>
      <c r="M33" s="239"/>
      <c r="N33" s="239"/>
      <c r="O33" s="240"/>
      <c r="P33" s="240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</row>
    <row r="34" spans="1:76" s="201" customFormat="1" ht="18" x14ac:dyDescent="0.45">
      <c r="A34" s="206"/>
      <c r="B34" s="206"/>
      <c r="C34" s="241"/>
      <c r="D34" s="241"/>
      <c r="E34" s="241"/>
      <c r="F34" s="241"/>
      <c r="G34" s="241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193"/>
      <c r="AS34" s="193"/>
      <c r="AT34" s="193"/>
      <c r="AU34" s="193"/>
      <c r="AV34" s="193"/>
      <c r="AZ34" s="205"/>
      <c r="BI34" s="242"/>
      <c r="BJ34" s="242"/>
    </row>
    <row r="35" spans="1:76" s="342" customFormat="1" ht="20.65" x14ac:dyDescent="0.45">
      <c r="A35" s="339"/>
      <c r="B35" s="339"/>
      <c r="C35" s="333">
        <v>1991</v>
      </c>
      <c r="D35" s="333">
        <v>1992</v>
      </c>
      <c r="E35" s="333">
        <v>1993</v>
      </c>
      <c r="F35" s="333">
        <v>1994</v>
      </c>
      <c r="G35" s="333">
        <v>1995</v>
      </c>
      <c r="H35" s="333">
        <v>1996</v>
      </c>
      <c r="I35" s="333">
        <v>1997</v>
      </c>
      <c r="J35" s="333">
        <v>1998</v>
      </c>
      <c r="K35" s="333">
        <v>1999</v>
      </c>
      <c r="L35" s="333">
        <v>2000</v>
      </c>
      <c r="M35" s="333">
        <v>2001</v>
      </c>
      <c r="N35" s="333">
        <v>2002</v>
      </c>
      <c r="O35" s="333">
        <v>2003</v>
      </c>
      <c r="P35" s="334">
        <v>38139</v>
      </c>
      <c r="Q35" s="333">
        <v>2004</v>
      </c>
      <c r="R35" s="334">
        <v>38504</v>
      </c>
      <c r="S35" s="333">
        <v>2005</v>
      </c>
      <c r="T35" s="334">
        <v>38777</v>
      </c>
      <c r="U35" s="334">
        <v>38869</v>
      </c>
      <c r="V35" s="334">
        <v>38961</v>
      </c>
      <c r="W35" s="333">
        <v>2006</v>
      </c>
      <c r="X35" s="334">
        <v>39142</v>
      </c>
      <c r="Y35" s="334">
        <v>39234</v>
      </c>
      <c r="Z35" s="334">
        <v>39326</v>
      </c>
      <c r="AA35" s="333">
        <v>2007</v>
      </c>
      <c r="AB35" s="334">
        <v>39508</v>
      </c>
      <c r="AC35" s="334">
        <v>39600</v>
      </c>
      <c r="AD35" s="334">
        <v>39692</v>
      </c>
      <c r="AE35" s="333">
        <v>2008</v>
      </c>
      <c r="AF35" s="334">
        <v>39873</v>
      </c>
      <c r="AG35" s="334">
        <v>39965</v>
      </c>
      <c r="AH35" s="334">
        <v>40057</v>
      </c>
      <c r="AI35" s="333">
        <v>2009</v>
      </c>
      <c r="AJ35" s="334">
        <v>40238</v>
      </c>
      <c r="AK35" s="334">
        <v>40330</v>
      </c>
      <c r="AL35" s="334">
        <v>40422</v>
      </c>
      <c r="AM35" s="333">
        <v>2010</v>
      </c>
      <c r="AN35" s="334">
        <v>40603</v>
      </c>
      <c r="AO35" s="334">
        <v>40695</v>
      </c>
      <c r="AP35" s="334">
        <v>40787</v>
      </c>
      <c r="AQ35" s="333">
        <v>2011</v>
      </c>
      <c r="AR35" s="334">
        <v>40969</v>
      </c>
      <c r="AS35" s="334">
        <v>41061</v>
      </c>
      <c r="AT35" s="334">
        <v>41153</v>
      </c>
      <c r="AU35" s="333">
        <v>2012</v>
      </c>
      <c r="AV35" s="334">
        <v>41334</v>
      </c>
      <c r="AW35" s="334">
        <v>41426</v>
      </c>
      <c r="AX35" s="334">
        <v>41518</v>
      </c>
      <c r="AY35" s="333">
        <v>2013</v>
      </c>
      <c r="AZ35" s="340">
        <v>41699</v>
      </c>
      <c r="BA35" s="334">
        <v>41791</v>
      </c>
      <c r="BB35" s="334">
        <v>41883</v>
      </c>
      <c r="BC35" s="333">
        <v>2014</v>
      </c>
      <c r="BD35" s="341">
        <v>42064</v>
      </c>
      <c r="BE35" s="334">
        <v>42156</v>
      </c>
      <c r="BF35" s="341">
        <v>42248</v>
      </c>
      <c r="BG35" s="334">
        <v>42339</v>
      </c>
      <c r="BH35" s="341">
        <v>42430</v>
      </c>
      <c r="BI35" s="334">
        <v>42522</v>
      </c>
      <c r="BJ35" s="334">
        <v>42614</v>
      </c>
      <c r="BK35" s="337">
        <v>2016</v>
      </c>
      <c r="BL35" s="341">
        <v>42795</v>
      </c>
      <c r="BM35" s="334">
        <v>42887</v>
      </c>
      <c r="BN35" s="341">
        <v>42979</v>
      </c>
      <c r="BO35" s="346">
        <v>2017</v>
      </c>
      <c r="BP35" s="335">
        <v>43160</v>
      </c>
      <c r="BQ35" s="335">
        <v>43252</v>
      </c>
      <c r="BR35" s="335">
        <v>43344</v>
      </c>
      <c r="BS35" s="346">
        <v>2018</v>
      </c>
      <c r="BT35" s="335">
        <v>43525</v>
      </c>
      <c r="BU35" s="335">
        <v>43617</v>
      </c>
      <c r="BV35" s="335">
        <v>43738</v>
      </c>
      <c r="BW35" s="346">
        <v>2019</v>
      </c>
      <c r="BX35" s="335">
        <v>43891</v>
      </c>
    </row>
    <row r="36" spans="1:76" s="193" customFormat="1" ht="18" x14ac:dyDescent="0.55000000000000004">
      <c r="A36" s="243"/>
      <c r="B36" s="243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196"/>
      <c r="BB36" s="196"/>
      <c r="BC36" s="244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</row>
    <row r="37" spans="1:76" s="193" customFormat="1" ht="20.65" x14ac:dyDescent="0.6">
      <c r="A37" s="197" t="s">
        <v>89</v>
      </c>
      <c r="B37" s="197"/>
      <c r="C37" s="297">
        <f t="shared" ref="C37:AH37" si="58">C7/C$53</f>
        <v>4.9780347837681302E-2</v>
      </c>
      <c r="D37" s="297">
        <f t="shared" si="58"/>
        <v>4.1148244750656392E-2</v>
      </c>
      <c r="E37" s="297">
        <f t="shared" si="58"/>
        <v>2.9844896320866478E-2</v>
      </c>
      <c r="F37" s="297">
        <f t="shared" si="58"/>
        <v>2.9273496538256973E-2</v>
      </c>
      <c r="G37" s="297">
        <f t="shared" si="58"/>
        <v>2.8497166143364436E-2</v>
      </c>
      <c r="H37" s="297">
        <f t="shared" si="58"/>
        <v>3.1464927656060709E-2</v>
      </c>
      <c r="I37" s="297">
        <f t="shared" si="58"/>
        <v>3.5120557272486891E-2</v>
      </c>
      <c r="J37" s="297">
        <f t="shared" si="58"/>
        <v>4.7895387392759954E-2</v>
      </c>
      <c r="K37" s="297">
        <f t="shared" si="58"/>
        <v>5.1734753186097958E-2</v>
      </c>
      <c r="L37" s="297">
        <f t="shared" si="58"/>
        <v>4.7981713676082192E-2</v>
      </c>
      <c r="M37" s="297">
        <f t="shared" si="58"/>
        <v>5.1446923721401368E-2</v>
      </c>
      <c r="N37" s="297">
        <f t="shared" si="58"/>
        <v>6.2586234017621589E-2</v>
      </c>
      <c r="O37" s="297">
        <f t="shared" si="58"/>
        <v>6.4045586751874495E-2</v>
      </c>
      <c r="P37" s="297">
        <f t="shared" si="58"/>
        <v>6.8290103148824957E-2</v>
      </c>
      <c r="Q37" s="297">
        <f t="shared" si="58"/>
        <v>5.8785323794228878E-2</v>
      </c>
      <c r="R37" s="297">
        <f t="shared" si="58"/>
        <v>6.1606530542753585E-2</v>
      </c>
      <c r="S37" s="297">
        <f t="shared" si="58"/>
        <v>5.4585232648531379E-2</v>
      </c>
      <c r="T37" s="297">
        <f t="shared" si="58"/>
        <v>5.4666227026174637E-2</v>
      </c>
      <c r="U37" s="297">
        <f t="shared" si="58"/>
        <v>5.5434903249822233E-2</v>
      </c>
      <c r="V37" s="297">
        <f t="shared" si="58"/>
        <v>5.3649381251767256E-2</v>
      </c>
      <c r="W37" s="297">
        <f t="shared" si="58"/>
        <v>5.0303749536707798E-2</v>
      </c>
      <c r="X37" s="297">
        <f t="shared" si="58"/>
        <v>4.9044457178938815E-2</v>
      </c>
      <c r="Y37" s="297">
        <f t="shared" si="58"/>
        <v>4.8698669330787765E-2</v>
      </c>
      <c r="Z37" s="297">
        <f t="shared" si="58"/>
        <v>4.9506761541046836E-2</v>
      </c>
      <c r="AA37" s="297">
        <f t="shared" si="58"/>
        <v>4.758113984595394E-2</v>
      </c>
      <c r="AB37" s="297">
        <f t="shared" si="58"/>
        <v>4.3975296831905486E-2</v>
      </c>
      <c r="AC37" s="297">
        <f t="shared" si="58"/>
        <v>5.0377345605342502E-2</v>
      </c>
      <c r="AD37" s="297">
        <f t="shared" si="58"/>
        <v>5.6610488548538361E-2</v>
      </c>
      <c r="AE37" s="297">
        <f t="shared" si="58"/>
        <v>6.503480504460761E-2</v>
      </c>
      <c r="AF37" s="297">
        <f t="shared" si="58"/>
        <v>7.2433686451266827E-2</v>
      </c>
      <c r="AG37" s="297">
        <f t="shared" si="58"/>
        <v>6.3241544085691215E-2</v>
      </c>
      <c r="AH37" s="297">
        <f t="shared" si="58"/>
        <v>6.5734434685513293E-2</v>
      </c>
      <c r="AI37" s="297">
        <f t="shared" ref="AI37:BJ37" si="59">AI7/AI$53</f>
        <v>6.2481700586015473E-2</v>
      </c>
      <c r="AJ37" s="297">
        <f t="shared" si="59"/>
        <v>6.5454002072384318E-2</v>
      </c>
      <c r="AK37" s="297">
        <f t="shared" si="59"/>
        <v>6.7422629716067106E-2</v>
      </c>
      <c r="AL37" s="297">
        <f t="shared" si="59"/>
        <v>6.0823789690386973E-2</v>
      </c>
      <c r="AM37" s="297">
        <f t="shared" si="59"/>
        <v>6.1276566183970732E-2</v>
      </c>
      <c r="AN37" s="297">
        <f t="shared" si="59"/>
        <v>5.982926809681402E-2</v>
      </c>
      <c r="AO37" s="297">
        <f t="shared" si="59"/>
        <v>5.671475265621749E-2</v>
      </c>
      <c r="AP37" s="297">
        <f t="shared" si="59"/>
        <v>5.980482278396855E-2</v>
      </c>
      <c r="AQ37" s="297">
        <f t="shared" si="59"/>
        <v>6.6650552920849176E-2</v>
      </c>
      <c r="AR37" s="297">
        <f t="shared" si="59"/>
        <v>6.2706414238156122E-2</v>
      </c>
      <c r="AS37" s="297">
        <f t="shared" si="59"/>
        <v>6.6112041710466168E-2</v>
      </c>
      <c r="AT37" s="297">
        <f t="shared" si="59"/>
        <v>7.3818860858507376E-2</v>
      </c>
      <c r="AU37" s="297">
        <f t="shared" si="59"/>
        <v>6.9465152887594125E-2</v>
      </c>
      <c r="AV37" s="297">
        <f t="shared" si="59"/>
        <v>6.8838613736879967E-2</v>
      </c>
      <c r="AW37" s="297">
        <f t="shared" si="59"/>
        <v>7.1817960323554919E-2</v>
      </c>
      <c r="AX37" s="297">
        <f t="shared" si="59"/>
        <v>7.3683679606142666E-2</v>
      </c>
      <c r="AY37" s="297">
        <f t="shared" si="59"/>
        <v>7.639442336970978E-2</v>
      </c>
      <c r="AZ37" s="297">
        <f t="shared" si="59"/>
        <v>8.3610756796477448E-2</v>
      </c>
      <c r="BA37" s="297">
        <f t="shared" si="59"/>
        <v>8.2224323031502358E-2</v>
      </c>
      <c r="BB37" s="297">
        <f t="shared" si="59"/>
        <v>8.7713835555456046E-2</v>
      </c>
      <c r="BC37" s="297">
        <f t="shared" si="59"/>
        <v>9.0381462715858854E-2</v>
      </c>
      <c r="BD37" s="297">
        <f t="shared" si="59"/>
        <v>8.9954584354030559E-2</v>
      </c>
      <c r="BE37" s="297">
        <f t="shared" si="59"/>
        <v>8.9744749317507422E-2</v>
      </c>
      <c r="BF37" s="297">
        <f t="shared" si="59"/>
        <v>0.10490304864487754</v>
      </c>
      <c r="BG37" s="297">
        <f t="shared" si="59"/>
        <v>0.1007258899312156</v>
      </c>
      <c r="BH37" s="297">
        <f t="shared" si="59"/>
        <v>9.4227770588602752E-2</v>
      </c>
      <c r="BI37" s="297">
        <f t="shared" si="59"/>
        <v>9.2172361045489398E-2</v>
      </c>
      <c r="BJ37" s="297">
        <f t="shared" si="59"/>
        <v>9.2816204620632947E-2</v>
      </c>
      <c r="BK37" s="297">
        <f t="shared" ref="BK37:BN37" si="60">BK7/BK$53</f>
        <v>9.2848569931827718E-2</v>
      </c>
      <c r="BL37" s="297">
        <f t="shared" si="60"/>
        <v>9.4341015386462806E-2</v>
      </c>
      <c r="BM37" s="297">
        <f t="shared" si="60"/>
        <v>9.287742719664327E-2</v>
      </c>
      <c r="BN37" s="297">
        <f t="shared" si="60"/>
        <v>9.0721610106083719E-2</v>
      </c>
      <c r="BO37" s="297">
        <f t="shared" ref="BO37:BR37" si="61">BO7/BO$53</f>
        <v>8.5367494053303752E-2</v>
      </c>
      <c r="BP37" s="297">
        <f t="shared" si="61"/>
        <v>8.2491837462591477E-2</v>
      </c>
      <c r="BQ37" s="297">
        <f t="shared" si="61"/>
        <v>8.7732696287782422E-2</v>
      </c>
      <c r="BR37" s="297">
        <f t="shared" si="61"/>
        <v>8.6858335472396478E-2</v>
      </c>
      <c r="BS37" s="297">
        <f t="shared" ref="BS37:BV37" si="62">BS7/BS$53</f>
        <v>9.2341369745369759E-2</v>
      </c>
      <c r="BT37" s="297">
        <f t="shared" si="62"/>
        <v>8.7117994244329269E-2</v>
      </c>
      <c r="BU37" s="297">
        <f t="shared" si="62"/>
        <v>8.7685784440757017E-2</v>
      </c>
      <c r="BV37" s="297">
        <f t="shared" si="62"/>
        <v>9.9290439274012043E-2</v>
      </c>
      <c r="BW37" s="297">
        <v>0.10116379003587936</v>
      </c>
      <c r="BX37" s="297">
        <v>0.11743205256844444</v>
      </c>
    </row>
    <row r="38" spans="1:76" s="193" customFormat="1" ht="20.65" x14ac:dyDescent="0.6">
      <c r="A38" s="298"/>
      <c r="B38" s="298" t="s">
        <v>90</v>
      </c>
      <c r="C38" s="299">
        <f t="shared" ref="C38:AH38" si="63">C8/C$53</f>
        <v>1.2000123330526706E-2</v>
      </c>
      <c r="D38" s="299">
        <f t="shared" si="63"/>
        <v>1.0919569904254703E-2</v>
      </c>
      <c r="E38" s="299">
        <f t="shared" si="63"/>
        <v>9.4189658539394726E-3</v>
      </c>
      <c r="F38" s="299">
        <f t="shared" si="63"/>
        <v>1.1375490054504148E-2</v>
      </c>
      <c r="G38" s="299">
        <f t="shared" si="63"/>
        <v>1.121592496642375E-2</v>
      </c>
      <c r="H38" s="299">
        <f t="shared" si="63"/>
        <v>7.1419472219665294E-3</v>
      </c>
      <c r="I38" s="299">
        <f t="shared" si="63"/>
        <v>9.4771374037826081E-3</v>
      </c>
      <c r="J38" s="299">
        <f t="shared" si="63"/>
        <v>1.2051882894304825E-2</v>
      </c>
      <c r="K38" s="299">
        <f t="shared" si="63"/>
        <v>1.0376928483664321E-2</v>
      </c>
      <c r="L38" s="299">
        <f t="shared" si="63"/>
        <v>1.2540276730906026E-2</v>
      </c>
      <c r="M38" s="299">
        <f t="shared" si="63"/>
        <v>1.2857714161724241E-2</v>
      </c>
      <c r="N38" s="299">
        <f t="shared" si="63"/>
        <v>1.3741780592204648E-2</v>
      </c>
      <c r="O38" s="299">
        <f t="shared" si="63"/>
        <v>1.3176293983394434E-2</v>
      </c>
      <c r="P38" s="299">
        <f t="shared" si="63"/>
        <v>9.950171739250821E-3</v>
      </c>
      <c r="Q38" s="299">
        <f t="shared" si="63"/>
        <v>4.6416029624314391E-3</v>
      </c>
      <c r="R38" s="299">
        <f t="shared" si="63"/>
        <v>6.2461943196833692E-3</v>
      </c>
      <c r="S38" s="299">
        <f t="shared" si="63"/>
        <v>4.3582028408113045E-3</v>
      </c>
      <c r="T38" s="299">
        <f t="shared" si="63"/>
        <v>4.8203734127040378E-3</v>
      </c>
      <c r="U38" s="299">
        <f t="shared" si="63"/>
        <v>4.2261069649246396E-3</v>
      </c>
      <c r="V38" s="299">
        <f t="shared" si="63"/>
        <v>3.964966178299334E-3</v>
      </c>
      <c r="W38" s="299">
        <f t="shared" si="63"/>
        <v>1.8263241678296107E-3</v>
      </c>
      <c r="X38" s="299">
        <f t="shared" si="63"/>
        <v>2.141701464049183E-3</v>
      </c>
      <c r="Y38" s="299">
        <f t="shared" si="63"/>
        <v>2.5684124788476637E-3</v>
      </c>
      <c r="Z38" s="299">
        <f t="shared" si="63"/>
        <v>3.986210657832368E-3</v>
      </c>
      <c r="AA38" s="299">
        <f t="shared" si="63"/>
        <v>3.9320671096822303E-3</v>
      </c>
      <c r="AB38" s="299">
        <f t="shared" si="63"/>
        <v>3.8969561054211154E-3</v>
      </c>
      <c r="AC38" s="299">
        <f t="shared" si="63"/>
        <v>8.3858722404472775E-3</v>
      </c>
      <c r="AD38" s="299">
        <f t="shared" si="63"/>
        <v>1.2311108730086839E-2</v>
      </c>
      <c r="AE38" s="299">
        <f t="shared" si="63"/>
        <v>1.592941879264325E-2</v>
      </c>
      <c r="AF38" s="299">
        <f t="shared" si="63"/>
        <v>9.977396220881429E-3</v>
      </c>
      <c r="AG38" s="299">
        <f t="shared" si="63"/>
        <v>7.2557759922170376E-3</v>
      </c>
      <c r="AH38" s="299">
        <f t="shared" si="63"/>
        <v>5.6044103535111481E-3</v>
      </c>
      <c r="AI38" s="299">
        <f t="shared" ref="AI38:BJ38" si="64">AI8/AI$53</f>
        <v>6.5342000725403977E-3</v>
      </c>
      <c r="AJ38" s="299">
        <f t="shared" si="64"/>
        <v>9.6458321710405272E-3</v>
      </c>
      <c r="AK38" s="299">
        <f t="shared" si="64"/>
        <v>1.1499368677734814E-2</v>
      </c>
      <c r="AL38" s="299">
        <f t="shared" si="64"/>
        <v>8.6052578215952656E-3</v>
      </c>
      <c r="AM38" s="299">
        <f t="shared" si="64"/>
        <v>6.2562536721714399E-3</v>
      </c>
      <c r="AN38" s="299">
        <f t="shared" si="64"/>
        <v>6.4354674900174453E-3</v>
      </c>
      <c r="AO38" s="299">
        <f t="shared" si="64"/>
        <v>6.2927407700072834E-3</v>
      </c>
      <c r="AP38" s="299">
        <f t="shared" si="64"/>
        <v>7.8999130109894383E-3</v>
      </c>
      <c r="AQ38" s="299">
        <f t="shared" si="64"/>
        <v>1.0407688609625401E-2</v>
      </c>
      <c r="AR38" s="299">
        <f t="shared" si="64"/>
        <v>9.8561980366812432E-3</v>
      </c>
      <c r="AS38" s="299">
        <f t="shared" si="64"/>
        <v>1.1665485095468329E-2</v>
      </c>
      <c r="AT38" s="299">
        <f t="shared" si="64"/>
        <v>1.0449039410574753E-2</v>
      </c>
      <c r="AU38" s="299">
        <f t="shared" si="64"/>
        <v>9.091505675425918E-3</v>
      </c>
      <c r="AV38" s="299">
        <f t="shared" si="64"/>
        <v>9.5839061971568374E-3</v>
      </c>
      <c r="AW38" s="299">
        <f t="shared" si="64"/>
        <v>1.0829282330090695E-2</v>
      </c>
      <c r="AX38" s="299">
        <f t="shared" si="64"/>
        <v>1.0486607705216556E-2</v>
      </c>
      <c r="AY38" s="299">
        <f t="shared" si="64"/>
        <v>8.1739986387190291E-3</v>
      </c>
      <c r="AZ38" s="299">
        <f t="shared" si="64"/>
        <v>8.897452299433041E-3</v>
      </c>
      <c r="BA38" s="299">
        <f t="shared" si="64"/>
        <v>8.6132361920585564E-3</v>
      </c>
      <c r="BB38" s="299">
        <f t="shared" si="64"/>
        <v>7.1399175828845661E-3</v>
      </c>
      <c r="BC38" s="299">
        <f t="shared" si="64"/>
        <v>7.4036207490067703E-3</v>
      </c>
      <c r="BD38" s="299">
        <f t="shared" si="64"/>
        <v>7.5915708258589443E-3</v>
      </c>
      <c r="BE38" s="299">
        <f t="shared" si="64"/>
        <v>7.4191295514627123E-3</v>
      </c>
      <c r="BF38" s="299">
        <f t="shared" si="64"/>
        <v>9.105642761037978E-3</v>
      </c>
      <c r="BG38" s="299">
        <f t="shared" si="64"/>
        <v>8.4112430996748297E-3</v>
      </c>
      <c r="BH38" s="299">
        <f t="shared" si="64"/>
        <v>6.5191826463686488E-3</v>
      </c>
      <c r="BI38" s="299">
        <f t="shared" si="64"/>
        <v>7.5397416835226733E-3</v>
      </c>
      <c r="BJ38" s="299">
        <f t="shared" si="64"/>
        <v>7.7462367582153734E-3</v>
      </c>
      <c r="BK38" s="299">
        <f t="shared" ref="BK38:BN38" si="65">BK8/BK$53</f>
        <v>6.3025154177187041E-3</v>
      </c>
      <c r="BL38" s="299">
        <f t="shared" si="65"/>
        <v>6.3523719153714565E-3</v>
      </c>
      <c r="BM38" s="299">
        <f t="shared" si="65"/>
        <v>4.9710162713090048E-3</v>
      </c>
      <c r="BN38" s="299">
        <f t="shared" si="65"/>
        <v>6.0723694281760547E-3</v>
      </c>
      <c r="BO38" s="299">
        <f t="shared" ref="BO38:BR38" si="66">BO8/BO$53</f>
        <v>5.2446501938182193E-3</v>
      </c>
      <c r="BP38" s="299">
        <f t="shared" si="66"/>
        <v>7.2501106570174141E-3</v>
      </c>
      <c r="BQ38" s="299">
        <f t="shared" si="66"/>
        <v>9.6651574199277477E-3</v>
      </c>
      <c r="BR38" s="299">
        <f t="shared" si="66"/>
        <v>8.3534279278432069E-3</v>
      </c>
      <c r="BS38" s="299">
        <f t="shared" ref="BS38:BV38" si="67">BS8/BS$53</f>
        <v>8.2170244257935617E-3</v>
      </c>
      <c r="BT38" s="299">
        <f t="shared" si="67"/>
        <v>6.4462740627486623E-3</v>
      </c>
      <c r="BU38" s="299">
        <f t="shared" si="67"/>
        <v>7.3907999357298824E-3</v>
      </c>
      <c r="BV38" s="299">
        <f t="shared" si="67"/>
        <v>7.8307078082815E-3</v>
      </c>
      <c r="BW38" s="299">
        <v>9.4218471093819832E-3</v>
      </c>
      <c r="BX38" s="299">
        <v>9.3268340148112468E-3</v>
      </c>
    </row>
    <row r="39" spans="1:76" s="193" customFormat="1" ht="20.65" x14ac:dyDescent="0.6">
      <c r="A39" s="298"/>
      <c r="B39" s="298" t="s">
        <v>91</v>
      </c>
      <c r="C39" s="299">
        <f t="shared" ref="C39:AH39" si="68">C9/C$53</f>
        <v>2.2606435110313669E-2</v>
      </c>
      <c r="D39" s="299">
        <f t="shared" si="68"/>
        <v>1.7407534887444176E-2</v>
      </c>
      <c r="E39" s="299">
        <f t="shared" si="68"/>
        <v>1.1783421143886997E-2</v>
      </c>
      <c r="F39" s="299">
        <f t="shared" si="68"/>
        <v>1.0579089847922857E-2</v>
      </c>
      <c r="G39" s="299">
        <f t="shared" si="68"/>
        <v>9.4918725539043913E-3</v>
      </c>
      <c r="H39" s="299">
        <f t="shared" si="68"/>
        <v>1.6184831932142554E-2</v>
      </c>
      <c r="I39" s="299">
        <f t="shared" si="68"/>
        <v>1.8388393780316703E-2</v>
      </c>
      <c r="J39" s="299">
        <f t="shared" si="68"/>
        <v>2.682425717136161E-2</v>
      </c>
      <c r="K39" s="299">
        <f t="shared" si="68"/>
        <v>3.1158296826030437E-2</v>
      </c>
      <c r="L39" s="299">
        <f t="shared" si="68"/>
        <v>3.0146686869214446E-2</v>
      </c>
      <c r="M39" s="299">
        <f t="shared" si="68"/>
        <v>3.4810248954427643E-2</v>
      </c>
      <c r="N39" s="299">
        <f t="shared" si="68"/>
        <v>4.4406325720120682E-2</v>
      </c>
      <c r="O39" s="299">
        <f t="shared" si="68"/>
        <v>4.7907558931385104E-2</v>
      </c>
      <c r="P39" s="299">
        <f t="shared" si="68"/>
        <v>5.4630168710932958E-2</v>
      </c>
      <c r="Q39" s="299">
        <f t="shared" si="68"/>
        <v>5.1323792550439847E-2</v>
      </c>
      <c r="R39" s="299">
        <f t="shared" si="68"/>
        <v>5.1534808124475376E-2</v>
      </c>
      <c r="S39" s="299">
        <f t="shared" si="68"/>
        <v>4.7498971927343321E-2</v>
      </c>
      <c r="T39" s="299">
        <f t="shared" si="68"/>
        <v>4.6704583399130396E-2</v>
      </c>
      <c r="U39" s="299">
        <f t="shared" si="68"/>
        <v>4.779843203476062E-2</v>
      </c>
      <c r="V39" s="299">
        <f t="shared" si="68"/>
        <v>4.5692261599092988E-2</v>
      </c>
      <c r="W39" s="299">
        <f t="shared" si="68"/>
        <v>4.7194103350522792E-2</v>
      </c>
      <c r="X39" s="299">
        <f t="shared" si="68"/>
        <v>4.5887385271662862E-2</v>
      </c>
      <c r="Y39" s="299">
        <f t="shared" si="68"/>
        <v>4.4617737154274063E-2</v>
      </c>
      <c r="Z39" s="299">
        <f t="shared" si="68"/>
        <v>4.3867820640105755E-2</v>
      </c>
      <c r="AA39" s="299">
        <f t="shared" si="68"/>
        <v>4.2219558767355773E-2</v>
      </c>
      <c r="AB39" s="299">
        <f t="shared" si="68"/>
        <v>3.8327650886465572E-2</v>
      </c>
      <c r="AC39" s="299">
        <f t="shared" si="68"/>
        <v>3.9369029119473972E-2</v>
      </c>
      <c r="AD39" s="299">
        <f t="shared" si="68"/>
        <v>4.1896225002641063E-2</v>
      </c>
      <c r="AE39" s="299">
        <f t="shared" si="68"/>
        <v>4.7795192173826898E-2</v>
      </c>
      <c r="AF39" s="299">
        <f t="shared" si="68"/>
        <v>6.1008654020193766E-2</v>
      </c>
      <c r="AG39" s="299">
        <f t="shared" si="68"/>
        <v>5.4213041433638282E-2</v>
      </c>
      <c r="AH39" s="299">
        <f t="shared" si="68"/>
        <v>5.789230643175737E-2</v>
      </c>
      <c r="AI39" s="299">
        <f t="shared" ref="AI39:BJ39" si="69">AI9/AI$53</f>
        <v>5.5927001240729746E-2</v>
      </c>
      <c r="AJ39" s="299">
        <f t="shared" si="69"/>
        <v>5.5788442256040502E-2</v>
      </c>
      <c r="AK39" s="299">
        <f t="shared" si="69"/>
        <v>5.5906541506890499E-2</v>
      </c>
      <c r="AL39" s="299">
        <f t="shared" si="69"/>
        <v>5.2204840033489353E-2</v>
      </c>
      <c r="AM39" s="299">
        <f t="shared" si="69"/>
        <v>5.5009346542511876E-2</v>
      </c>
      <c r="AN39" s="299">
        <f t="shared" si="69"/>
        <v>5.3385914701665711E-2</v>
      </c>
      <c r="AO39" s="299">
        <f t="shared" si="69"/>
        <v>5.0415424311509402E-2</v>
      </c>
      <c r="AP39" s="299">
        <f t="shared" si="69"/>
        <v>5.1904296389449142E-2</v>
      </c>
      <c r="AQ39" s="299">
        <f t="shared" si="69"/>
        <v>5.6242259423387557E-2</v>
      </c>
      <c r="AR39" s="299">
        <f t="shared" si="69"/>
        <v>5.2849620017466806E-2</v>
      </c>
      <c r="AS39" s="299">
        <f t="shared" si="69"/>
        <v>5.4445969728203127E-2</v>
      </c>
      <c r="AT39" s="299">
        <f t="shared" si="69"/>
        <v>6.3369242205117915E-2</v>
      </c>
      <c r="AU39" s="299">
        <f t="shared" si="69"/>
        <v>6.0373647212168202E-2</v>
      </c>
      <c r="AV39" s="299">
        <f t="shared" si="69"/>
        <v>5.9254707539723138E-2</v>
      </c>
      <c r="AW39" s="299">
        <f t="shared" si="69"/>
        <v>6.0988677993464219E-2</v>
      </c>
      <c r="AX39" s="299">
        <f t="shared" si="69"/>
        <v>6.3197071900926119E-2</v>
      </c>
      <c r="AY39" s="299">
        <f t="shared" si="69"/>
        <v>6.8220424730990756E-2</v>
      </c>
      <c r="AZ39" s="299">
        <f t="shared" si="69"/>
        <v>7.4713304497044414E-2</v>
      </c>
      <c r="BA39" s="299">
        <f t="shared" si="69"/>
        <v>7.3611086839443812E-2</v>
      </c>
      <c r="BB39" s="299">
        <f t="shared" si="69"/>
        <v>8.0573917972571477E-2</v>
      </c>
      <c r="BC39" s="299">
        <f t="shared" si="69"/>
        <v>8.2977841966852081E-2</v>
      </c>
      <c r="BD39" s="299">
        <f t="shared" si="69"/>
        <v>8.2363013528171616E-2</v>
      </c>
      <c r="BE39" s="299">
        <f t="shared" si="69"/>
        <v>8.2325619766044716E-2</v>
      </c>
      <c r="BF39" s="299">
        <f t="shared" si="69"/>
        <v>9.5771944439235854E-2</v>
      </c>
      <c r="BG39" s="299">
        <f t="shared" si="69"/>
        <v>9.2314640564044592E-2</v>
      </c>
      <c r="BH39" s="299">
        <f t="shared" si="69"/>
        <v>8.7708587942234101E-2</v>
      </c>
      <c r="BI39" s="299">
        <f t="shared" si="69"/>
        <v>8.4632619361966727E-2</v>
      </c>
      <c r="BJ39" s="299">
        <f t="shared" si="69"/>
        <v>8.5069967862417564E-2</v>
      </c>
      <c r="BK39" s="299">
        <f t="shared" ref="BK39:BN39" si="70">BK9/BK$53</f>
        <v>8.6546054514109017E-2</v>
      </c>
      <c r="BL39" s="299">
        <f t="shared" si="70"/>
        <v>8.7988643471091352E-2</v>
      </c>
      <c r="BM39" s="299">
        <f t="shared" si="70"/>
        <v>8.7906405170897456E-2</v>
      </c>
      <c r="BN39" s="299">
        <f t="shared" si="70"/>
        <v>8.4649240677907675E-2</v>
      </c>
      <c r="BO39" s="299">
        <f t="shared" ref="BO39:BR39" si="71">BO9/BO$53</f>
        <v>8.0122849422578274E-2</v>
      </c>
      <c r="BP39" s="299">
        <f t="shared" si="71"/>
        <v>7.5241726805574061E-2</v>
      </c>
      <c r="BQ39" s="299">
        <f t="shared" si="71"/>
        <v>7.8067538867854669E-2</v>
      </c>
      <c r="BR39" s="299">
        <f t="shared" si="71"/>
        <v>7.8504907544553262E-2</v>
      </c>
      <c r="BS39" s="299">
        <f t="shared" ref="BS39:BV39" si="72">BS9/BS$53</f>
        <v>8.4124345319576188E-2</v>
      </c>
      <c r="BT39" s="299">
        <f t="shared" si="72"/>
        <v>8.0671720181580614E-2</v>
      </c>
      <c r="BU39" s="299">
        <f t="shared" si="72"/>
        <v>8.0294984505027131E-2</v>
      </c>
      <c r="BV39" s="299">
        <f t="shared" si="72"/>
        <v>9.145973146573054E-2</v>
      </c>
      <c r="BW39" s="299">
        <v>9.1741942926497386E-2</v>
      </c>
      <c r="BX39" s="299">
        <v>0.1081052185536332</v>
      </c>
    </row>
    <row r="40" spans="1:76" s="193" customFormat="1" ht="20.65" x14ac:dyDescent="0.6">
      <c r="A40" s="298"/>
      <c r="B40" s="298" t="s">
        <v>92</v>
      </c>
      <c r="C40" s="299">
        <f t="shared" ref="C40:AH40" si="73">C10/C$53</f>
        <v>1.5173789396840925E-2</v>
      </c>
      <c r="D40" s="299">
        <f t="shared" si="73"/>
        <v>1.2821139958957513E-2</v>
      </c>
      <c r="E40" s="299">
        <f t="shared" si="73"/>
        <v>8.642509323040011E-3</v>
      </c>
      <c r="F40" s="299">
        <f t="shared" si="73"/>
        <v>7.3189166358299685E-3</v>
      </c>
      <c r="G40" s="299">
        <f t="shared" si="73"/>
        <v>7.7893686230362932E-3</v>
      </c>
      <c r="H40" s="299">
        <f t="shared" si="73"/>
        <v>8.1381485019516222E-3</v>
      </c>
      <c r="I40" s="299">
        <f t="shared" si="73"/>
        <v>7.2550260883875823E-3</v>
      </c>
      <c r="J40" s="299">
        <f t="shared" si="73"/>
        <v>9.01924732709352E-3</v>
      </c>
      <c r="K40" s="299">
        <f t="shared" si="73"/>
        <v>1.0199527876403202E-2</v>
      </c>
      <c r="L40" s="299">
        <f t="shared" si="73"/>
        <v>5.2947500759617213E-3</v>
      </c>
      <c r="M40" s="299">
        <f t="shared" si="73"/>
        <v>3.7789606052494899E-3</v>
      </c>
      <c r="N40" s="299">
        <f t="shared" si="73"/>
        <v>4.4381277052962615E-3</v>
      </c>
      <c r="O40" s="299">
        <f t="shared" si="73"/>
        <v>2.9617338370949448E-3</v>
      </c>
      <c r="P40" s="299">
        <f t="shared" si="73"/>
        <v>3.7097626986411815E-3</v>
      </c>
      <c r="Q40" s="299">
        <f t="shared" si="73"/>
        <v>2.8199282813575889E-3</v>
      </c>
      <c r="R40" s="299">
        <f t="shared" si="73"/>
        <v>3.8255280985948431E-3</v>
      </c>
      <c r="S40" s="299">
        <f t="shared" si="73"/>
        <v>2.7280578803767544E-3</v>
      </c>
      <c r="T40" s="299">
        <f t="shared" si="73"/>
        <v>3.141270214340203E-3</v>
      </c>
      <c r="U40" s="299">
        <f t="shared" si="73"/>
        <v>3.4103642501369714E-3</v>
      </c>
      <c r="V40" s="299">
        <f t="shared" si="73"/>
        <v>3.9921534743749369E-3</v>
      </c>
      <c r="W40" s="299">
        <f t="shared" si="73"/>
        <v>1.2833220183553966E-3</v>
      </c>
      <c r="X40" s="299">
        <f t="shared" si="73"/>
        <v>1.0153704432267617E-3</v>
      </c>
      <c r="Y40" s="299">
        <f t="shared" si="73"/>
        <v>1.5125196976660355E-3</v>
      </c>
      <c r="Z40" s="299">
        <f t="shared" si="73"/>
        <v>1.652730243108706E-3</v>
      </c>
      <c r="AA40" s="299">
        <f t="shared" si="73"/>
        <v>1.4295139689159402E-3</v>
      </c>
      <c r="AB40" s="299">
        <f t="shared" si="73"/>
        <v>1.7506898400187999E-3</v>
      </c>
      <c r="AC40" s="299">
        <f t="shared" si="73"/>
        <v>2.6224442454212504E-3</v>
      </c>
      <c r="AD40" s="299">
        <f t="shared" si="73"/>
        <v>2.4031548158104585E-3</v>
      </c>
      <c r="AE40" s="299">
        <f t="shared" si="73"/>
        <v>1.3101940781374453E-3</v>
      </c>
      <c r="AF40" s="299">
        <f t="shared" si="73"/>
        <v>1.4476362101916358E-3</v>
      </c>
      <c r="AG40" s="299">
        <f t="shared" si="73"/>
        <v>1.7727266598358954E-3</v>
      </c>
      <c r="AH40" s="299">
        <f t="shared" si="73"/>
        <v>2.2377179002447882E-3</v>
      </c>
      <c r="AI40" s="299">
        <f t="shared" ref="AI40:BJ40" si="74">AI10/AI$53</f>
        <v>2.0499272745335419E-5</v>
      </c>
      <c r="AJ40" s="299">
        <f t="shared" si="74"/>
        <v>1.9727645303283623E-5</v>
      </c>
      <c r="AK40" s="299">
        <f t="shared" si="74"/>
        <v>1.6719531441797833E-5</v>
      </c>
      <c r="AL40" s="299">
        <f t="shared" si="74"/>
        <v>1.3691835302358294E-5</v>
      </c>
      <c r="AM40" s="299">
        <f t="shared" si="74"/>
        <v>1.0965969287419572E-5</v>
      </c>
      <c r="AN40" s="299">
        <f t="shared" si="74"/>
        <v>7.8859051308715257E-6</v>
      </c>
      <c r="AO40" s="299">
        <f t="shared" si="74"/>
        <v>6.5875747008055329E-6</v>
      </c>
      <c r="AP40" s="299">
        <f t="shared" si="74"/>
        <v>6.1338352996927123E-7</v>
      </c>
      <c r="AQ40" s="299">
        <f t="shared" si="74"/>
        <v>6.0488783621623496E-7</v>
      </c>
      <c r="AR40" s="299">
        <f t="shared" si="74"/>
        <v>5.9618400808073263E-7</v>
      </c>
      <c r="AS40" s="299">
        <f t="shared" si="74"/>
        <v>5.8688679471113699E-7</v>
      </c>
      <c r="AT40" s="299">
        <f t="shared" si="74"/>
        <v>5.7924281470806097E-7</v>
      </c>
      <c r="AU40" s="299">
        <f t="shared" si="74"/>
        <v>0</v>
      </c>
      <c r="AV40" s="299">
        <f t="shared" si="74"/>
        <v>0</v>
      </c>
      <c r="AW40" s="299">
        <f t="shared" si="74"/>
        <v>0</v>
      </c>
      <c r="AX40" s="299">
        <f t="shared" si="74"/>
        <v>0</v>
      </c>
      <c r="AY40" s="299">
        <f t="shared" si="74"/>
        <v>0</v>
      </c>
      <c r="AZ40" s="299">
        <f t="shared" si="74"/>
        <v>0</v>
      </c>
      <c r="BA40" s="299">
        <f t="shared" si="74"/>
        <v>0</v>
      </c>
      <c r="BB40" s="299">
        <f t="shared" si="74"/>
        <v>0</v>
      </c>
      <c r="BC40" s="299">
        <f t="shared" si="74"/>
        <v>0</v>
      </c>
      <c r="BD40" s="299">
        <f t="shared" si="74"/>
        <v>0</v>
      </c>
      <c r="BE40" s="299">
        <f t="shared" si="74"/>
        <v>0</v>
      </c>
      <c r="BF40" s="299">
        <f t="shared" si="74"/>
        <v>2.5461444603702564E-5</v>
      </c>
      <c r="BG40" s="299">
        <f t="shared" si="74"/>
        <v>0</v>
      </c>
      <c r="BH40" s="299">
        <f t="shared" si="74"/>
        <v>0</v>
      </c>
      <c r="BI40" s="299">
        <f t="shared" si="74"/>
        <v>0</v>
      </c>
      <c r="BJ40" s="299">
        <f t="shared" si="74"/>
        <v>0</v>
      </c>
      <c r="BK40" s="299">
        <f t="shared" ref="BK40:BN40" si="75">BK10/BK$53</f>
        <v>0</v>
      </c>
      <c r="BL40" s="299">
        <f t="shared" si="75"/>
        <v>0</v>
      </c>
      <c r="BM40" s="299">
        <f t="shared" si="75"/>
        <v>0</v>
      </c>
      <c r="BN40" s="299">
        <f t="shared" si="75"/>
        <v>0</v>
      </c>
      <c r="BO40" s="299">
        <f t="shared" ref="BO40:BR40" si="76">BO10/BO$53</f>
        <v>0</v>
      </c>
      <c r="BP40" s="299">
        <f t="shared" si="76"/>
        <v>0</v>
      </c>
      <c r="BQ40" s="299">
        <f t="shared" si="76"/>
        <v>0</v>
      </c>
      <c r="BR40" s="299">
        <f t="shared" si="76"/>
        <v>0</v>
      </c>
      <c r="BS40" s="299">
        <f t="shared" ref="BS40:BV40" si="77">BS10/BS$53</f>
        <v>0</v>
      </c>
      <c r="BT40" s="299">
        <f t="shared" si="77"/>
        <v>0</v>
      </c>
      <c r="BU40" s="299">
        <f t="shared" si="77"/>
        <v>0</v>
      </c>
      <c r="BV40" s="299">
        <f t="shared" si="77"/>
        <v>0</v>
      </c>
      <c r="BW40" s="299">
        <v>0</v>
      </c>
      <c r="BX40" s="299">
        <v>0</v>
      </c>
    </row>
    <row r="41" spans="1:76" s="193" customFormat="1" ht="20.65" x14ac:dyDescent="0.6">
      <c r="A41" s="298"/>
      <c r="B41" s="298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300"/>
      <c r="AY41" s="300"/>
      <c r="AZ41" s="300"/>
      <c r="BA41" s="300"/>
      <c r="BB41" s="300"/>
      <c r="BC41" s="300"/>
      <c r="BD41" s="300"/>
      <c r="BE41" s="300"/>
      <c r="BF41" s="300"/>
      <c r="BG41" s="300"/>
      <c r="BH41" s="300"/>
      <c r="BI41" s="300"/>
      <c r="BJ41" s="300"/>
      <c r="BK41" s="300"/>
      <c r="BL41" s="300"/>
      <c r="BM41" s="300"/>
      <c r="BN41" s="300"/>
      <c r="BO41" s="300"/>
      <c r="BP41" s="300"/>
      <c r="BQ41" s="300"/>
      <c r="BR41" s="300"/>
      <c r="BS41" s="300"/>
      <c r="BT41" s="300"/>
      <c r="BU41" s="300"/>
      <c r="BV41" s="300"/>
      <c r="BW41" s="300"/>
      <c r="BX41" s="300"/>
    </row>
    <row r="42" spans="1:76" s="193" customFormat="1" ht="20.65" x14ac:dyDescent="0.6">
      <c r="A42" s="197" t="s">
        <v>93</v>
      </c>
      <c r="B42" s="197"/>
      <c r="C42" s="300">
        <f t="shared" ref="C42:AH42" si="78">C12/C$53</f>
        <v>1.1626939017733248E-2</v>
      </c>
      <c r="D42" s="300">
        <f t="shared" si="78"/>
        <v>9.6282747338931763E-3</v>
      </c>
      <c r="E42" s="300">
        <f t="shared" si="78"/>
        <v>8.4862840818135804E-3</v>
      </c>
      <c r="F42" s="300">
        <f t="shared" si="78"/>
        <v>1.1680583394234891E-2</v>
      </c>
      <c r="G42" s="300">
        <f t="shared" si="78"/>
        <v>9.8934880559702863E-3</v>
      </c>
      <c r="H42" s="300">
        <f t="shared" si="78"/>
        <v>7.5680134169135967E-3</v>
      </c>
      <c r="I42" s="300">
        <f t="shared" si="78"/>
        <v>3.5893709832127852E-3</v>
      </c>
      <c r="J42" s="300">
        <f t="shared" si="78"/>
        <v>4.8675713711412039E-3</v>
      </c>
      <c r="K42" s="300">
        <f t="shared" si="78"/>
        <v>5.6198554864863182E-3</v>
      </c>
      <c r="L42" s="300">
        <f t="shared" si="78"/>
        <v>4.0351635140011711E-3</v>
      </c>
      <c r="M42" s="300">
        <f t="shared" si="78"/>
        <v>3.8552671052117108E-3</v>
      </c>
      <c r="N42" s="300">
        <f t="shared" si="78"/>
        <v>5.2310838254571081E-3</v>
      </c>
      <c r="O42" s="300">
        <f t="shared" si="78"/>
        <v>4.026184305102664E-3</v>
      </c>
      <c r="P42" s="300">
        <f t="shared" si="78"/>
        <v>1.0896892949519146E-2</v>
      </c>
      <c r="Q42" s="300">
        <f t="shared" si="78"/>
        <v>5.4144245332751733E-3</v>
      </c>
      <c r="R42" s="300">
        <f t="shared" si="78"/>
        <v>5.8319658116304249E-3</v>
      </c>
      <c r="S42" s="300">
        <f t="shared" si="78"/>
        <v>3.9718498104016568E-3</v>
      </c>
      <c r="T42" s="300">
        <f t="shared" si="78"/>
        <v>4.7683524328035838E-3</v>
      </c>
      <c r="U42" s="300">
        <f t="shared" si="78"/>
        <v>7.7528345476295755E-3</v>
      </c>
      <c r="V42" s="300">
        <f t="shared" si="78"/>
        <v>7.6327780797167295E-3</v>
      </c>
      <c r="W42" s="300">
        <f t="shared" si="78"/>
        <v>8.1028519758302841E-3</v>
      </c>
      <c r="X42" s="300">
        <f t="shared" si="78"/>
        <v>6.5366785698760801E-3</v>
      </c>
      <c r="Y42" s="300">
        <f t="shared" si="78"/>
        <v>9.6725609994049704E-3</v>
      </c>
      <c r="Z42" s="300">
        <f t="shared" si="78"/>
        <v>1.3220969881060861E-2</v>
      </c>
      <c r="AA42" s="300">
        <f t="shared" si="78"/>
        <v>1.3633047031831663E-2</v>
      </c>
      <c r="AB42" s="300">
        <f t="shared" si="78"/>
        <v>3.6172707262181027E-3</v>
      </c>
      <c r="AC42" s="300">
        <f t="shared" si="78"/>
        <v>2.9098856922280029E-3</v>
      </c>
      <c r="AD42" s="300">
        <f t="shared" si="78"/>
        <v>5.2936978380034713E-3</v>
      </c>
      <c r="AE42" s="300">
        <f t="shared" si="78"/>
        <v>5.8171363942742631E-3</v>
      </c>
      <c r="AF42" s="300">
        <f t="shared" si="78"/>
        <v>8.4484708343625838E-3</v>
      </c>
      <c r="AG42" s="300">
        <f t="shared" si="78"/>
        <v>5.3706280895994387E-3</v>
      </c>
      <c r="AH42" s="300">
        <f t="shared" si="78"/>
        <v>8.5696981466740051E-3</v>
      </c>
      <c r="AI42" s="300">
        <f t="shared" ref="AI42:BJ42" si="79">AI12/AI$53</f>
        <v>7.1621169986968349E-3</v>
      </c>
      <c r="AJ42" s="300">
        <f t="shared" si="79"/>
        <v>6.9675224976154422E-3</v>
      </c>
      <c r="AK42" s="300">
        <f t="shared" si="79"/>
        <v>6.2709629316396644E-3</v>
      </c>
      <c r="AL42" s="300">
        <f t="shared" si="79"/>
        <v>5.5043884549589193E-3</v>
      </c>
      <c r="AM42" s="300">
        <f t="shared" si="79"/>
        <v>6.1699749082380923E-3</v>
      </c>
      <c r="AN42" s="300">
        <f t="shared" si="79"/>
        <v>1.1538454219734444E-2</v>
      </c>
      <c r="AO42" s="300">
        <f t="shared" si="79"/>
        <v>9.9165041961958664E-3</v>
      </c>
      <c r="AP42" s="300">
        <f t="shared" si="79"/>
        <v>8.0128178407007471E-3</v>
      </c>
      <c r="AQ42" s="300">
        <f t="shared" si="79"/>
        <v>1.0669313203988359E-2</v>
      </c>
      <c r="AR42" s="300">
        <f t="shared" si="79"/>
        <v>9.2021941776690049E-3</v>
      </c>
      <c r="AS42" s="300">
        <f t="shared" si="79"/>
        <v>8.7776455298533614E-3</v>
      </c>
      <c r="AT42" s="300">
        <f t="shared" si="79"/>
        <v>1.174569793411556E-2</v>
      </c>
      <c r="AU42" s="300">
        <f t="shared" si="79"/>
        <v>9.6589586044088533E-3</v>
      </c>
      <c r="AV42" s="300">
        <f t="shared" si="79"/>
        <v>1.0041730458215058E-2</v>
      </c>
      <c r="AW42" s="300">
        <f t="shared" si="79"/>
        <v>7.6629154331519199E-3</v>
      </c>
      <c r="AX42" s="300">
        <f t="shared" si="79"/>
        <v>7.7552179731607811E-3</v>
      </c>
      <c r="AY42" s="300">
        <f t="shared" si="79"/>
        <v>8.3176492305898977E-3</v>
      </c>
      <c r="AZ42" s="300">
        <f t="shared" si="79"/>
        <v>1.0410473218112653E-2</v>
      </c>
      <c r="BA42" s="300">
        <f t="shared" si="79"/>
        <v>9.1308025946666947E-3</v>
      </c>
      <c r="BB42" s="300">
        <f t="shared" si="79"/>
        <v>8.1857858526799034E-3</v>
      </c>
      <c r="BC42" s="300">
        <f t="shared" si="79"/>
        <v>1.0821580820564343E-2</v>
      </c>
      <c r="BD42" s="300">
        <f t="shared" si="79"/>
        <v>7.2468020521351748E-3</v>
      </c>
      <c r="BE42" s="300">
        <f t="shared" si="79"/>
        <v>7.2920999617948476E-3</v>
      </c>
      <c r="BF42" s="300">
        <f t="shared" si="79"/>
        <v>1.5240539646133205E-2</v>
      </c>
      <c r="BG42" s="300">
        <f t="shared" si="79"/>
        <v>1.1519883596753251E-2</v>
      </c>
      <c r="BH42" s="300">
        <f t="shared" si="79"/>
        <v>7.5558724110619986E-3</v>
      </c>
      <c r="BI42" s="300">
        <f t="shared" si="79"/>
        <v>5.1501125489937646E-3</v>
      </c>
      <c r="BJ42" s="300">
        <f t="shared" si="79"/>
        <v>5.2290751101008526E-3</v>
      </c>
      <c r="BK42" s="300">
        <f t="shared" ref="BK42:BN42" si="80">BK12/BK$53</f>
        <v>5.3795272668321998E-3</v>
      </c>
      <c r="BL42" s="300">
        <f t="shared" si="80"/>
        <v>7.2635388326160646E-3</v>
      </c>
      <c r="BM42" s="300">
        <f t="shared" si="80"/>
        <v>8.3102526516650715E-3</v>
      </c>
      <c r="BN42" s="300">
        <f t="shared" si="80"/>
        <v>9.4129994602834034E-3</v>
      </c>
      <c r="BO42" s="300">
        <f t="shared" ref="BO42:BR42" si="81">BO12/BO$53</f>
        <v>9.0604367043458939E-3</v>
      </c>
      <c r="BP42" s="300">
        <f t="shared" si="81"/>
        <v>8.9493917257597623E-3</v>
      </c>
      <c r="BQ42" s="300">
        <f t="shared" si="81"/>
        <v>1.1275851983678078E-2</v>
      </c>
      <c r="BR42" s="300">
        <f t="shared" si="81"/>
        <v>1.1990431045301165E-2</v>
      </c>
      <c r="BS42" s="300">
        <f t="shared" ref="BS42:BV42" si="82">BS12/BS$53</f>
        <v>9.9135103736819694E-3</v>
      </c>
      <c r="BT42" s="300">
        <f t="shared" si="82"/>
        <v>6.5559928733394139E-3</v>
      </c>
      <c r="BU42" s="300">
        <f t="shared" si="82"/>
        <v>5.5973447242672518E-3</v>
      </c>
      <c r="BV42" s="300">
        <f t="shared" si="82"/>
        <v>1.2438380922346927E-2</v>
      </c>
      <c r="BW42" s="300">
        <v>8.8425657621313946E-3</v>
      </c>
      <c r="BX42" s="300">
        <v>1.5398504953061385E-2</v>
      </c>
    </row>
    <row r="43" spans="1:76" s="193" customFormat="1" ht="20.65" x14ac:dyDescent="0.6">
      <c r="A43" s="197"/>
      <c r="B43" s="197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0"/>
      <c r="AZ43" s="300"/>
      <c r="BA43" s="300"/>
      <c r="BB43" s="300"/>
      <c r="BC43" s="300"/>
      <c r="BD43" s="300"/>
      <c r="BE43" s="300"/>
      <c r="BF43" s="300"/>
      <c r="BG43" s="300"/>
      <c r="BH43" s="300"/>
      <c r="BI43" s="300"/>
      <c r="BJ43" s="300"/>
      <c r="BK43" s="300"/>
      <c r="BL43" s="300"/>
      <c r="BM43" s="300"/>
      <c r="BN43" s="300"/>
      <c r="BO43" s="300"/>
      <c r="BP43" s="300"/>
      <c r="BQ43" s="300"/>
      <c r="BR43" s="300"/>
      <c r="BS43" s="300"/>
      <c r="BT43" s="300"/>
      <c r="BU43" s="300"/>
      <c r="BV43" s="300"/>
      <c r="BW43" s="300"/>
      <c r="BX43" s="300"/>
    </row>
    <row r="44" spans="1:76" s="193" customFormat="1" ht="20.65" x14ac:dyDescent="0.6">
      <c r="A44" s="197" t="s">
        <v>94</v>
      </c>
      <c r="B44" s="197"/>
      <c r="C44" s="300">
        <f t="shared" ref="C44:AH44" si="83">C14/C$53</f>
        <v>3.8153408819948054E-2</v>
      </c>
      <c r="D44" s="300">
        <f t="shared" si="83"/>
        <v>3.151997001676321E-2</v>
      </c>
      <c r="E44" s="300">
        <f t="shared" si="83"/>
        <v>2.1358612239052902E-2</v>
      </c>
      <c r="F44" s="300">
        <f t="shared" si="83"/>
        <v>1.7592913144022084E-2</v>
      </c>
      <c r="G44" s="300">
        <f t="shared" si="83"/>
        <v>1.8603678087394149E-2</v>
      </c>
      <c r="H44" s="300">
        <f t="shared" si="83"/>
        <v>2.389691423914711E-2</v>
      </c>
      <c r="I44" s="300">
        <f t="shared" si="83"/>
        <v>3.15311862892741E-2</v>
      </c>
      <c r="J44" s="300">
        <f t="shared" si="83"/>
        <v>4.3027816021618752E-2</v>
      </c>
      <c r="K44" s="300">
        <f t="shared" si="83"/>
        <v>4.6114897699611641E-2</v>
      </c>
      <c r="L44" s="300">
        <f t="shared" si="83"/>
        <v>4.3946550162081023E-2</v>
      </c>
      <c r="M44" s="300">
        <f t="shared" si="83"/>
        <v>4.7591656616189665E-2</v>
      </c>
      <c r="N44" s="300">
        <f t="shared" si="83"/>
        <v>5.7355150192164479E-2</v>
      </c>
      <c r="O44" s="300">
        <f t="shared" si="83"/>
        <v>6.001940244677182E-2</v>
      </c>
      <c r="P44" s="300">
        <f t="shared" si="83"/>
        <v>5.7393210199305822E-2</v>
      </c>
      <c r="Q44" s="300">
        <f t="shared" si="83"/>
        <v>5.3370899260953703E-2</v>
      </c>
      <c r="R44" s="300">
        <f t="shared" si="83"/>
        <v>5.5774564731123161E-2</v>
      </c>
      <c r="S44" s="300">
        <f t="shared" si="83"/>
        <v>5.0613382838129717E-2</v>
      </c>
      <c r="T44" s="300">
        <f t="shared" si="83"/>
        <v>4.9897874593371055E-2</v>
      </c>
      <c r="U44" s="300">
        <f t="shared" si="83"/>
        <v>4.7682068702192652E-2</v>
      </c>
      <c r="V44" s="300">
        <f t="shared" si="83"/>
        <v>4.601660317205053E-2</v>
      </c>
      <c r="W44" s="300">
        <f t="shared" si="83"/>
        <v>4.2200897560877519E-2</v>
      </c>
      <c r="X44" s="300">
        <f t="shared" si="83"/>
        <v>4.2507778609062727E-2</v>
      </c>
      <c r="Y44" s="300">
        <f t="shared" si="83"/>
        <v>3.9026108331382793E-2</v>
      </c>
      <c r="Z44" s="300">
        <f t="shared" si="83"/>
        <v>3.6285791659985973E-2</v>
      </c>
      <c r="AA44" s="300">
        <f t="shared" si="83"/>
        <v>3.3948092814122276E-2</v>
      </c>
      <c r="AB44" s="300">
        <f t="shared" si="83"/>
        <v>4.0358026105687381E-2</v>
      </c>
      <c r="AC44" s="300">
        <f t="shared" si="83"/>
        <v>4.7467459913114504E-2</v>
      </c>
      <c r="AD44" s="300">
        <f t="shared" si="83"/>
        <v>5.1316790710534896E-2</v>
      </c>
      <c r="AE44" s="300">
        <f t="shared" si="83"/>
        <v>5.9217668650333344E-2</v>
      </c>
      <c r="AF44" s="300">
        <f t="shared" si="83"/>
        <v>6.3985215616904248E-2</v>
      </c>
      <c r="AG44" s="300">
        <f t="shared" si="83"/>
        <v>5.7870915996091774E-2</v>
      </c>
      <c r="AH44" s="300">
        <f t="shared" si="83"/>
        <v>5.7164736538839293E-2</v>
      </c>
      <c r="AI44" s="300">
        <f t="shared" ref="AI44:BJ44" si="84">AI14/AI$53</f>
        <v>5.5319583587318644E-2</v>
      </c>
      <c r="AJ44" s="300">
        <f t="shared" si="84"/>
        <v>5.8486479574768872E-2</v>
      </c>
      <c r="AK44" s="300">
        <f t="shared" si="84"/>
        <v>6.1151666784427447E-2</v>
      </c>
      <c r="AL44" s="300">
        <f t="shared" si="84"/>
        <v>5.5319401235428056E-2</v>
      </c>
      <c r="AM44" s="300">
        <f t="shared" si="84"/>
        <v>5.5106591275732635E-2</v>
      </c>
      <c r="AN44" s="300">
        <f t="shared" si="84"/>
        <v>4.8290813877079578E-2</v>
      </c>
      <c r="AO44" s="300">
        <f t="shared" si="84"/>
        <v>4.6798248460021626E-2</v>
      </c>
      <c r="AP44" s="300">
        <f t="shared" si="84"/>
        <v>5.17920049432678E-2</v>
      </c>
      <c r="AQ44" s="300">
        <f t="shared" si="84"/>
        <v>5.5981239716860816E-2</v>
      </c>
      <c r="AR44" s="300">
        <f t="shared" si="84"/>
        <v>5.350422006048712E-2</v>
      </c>
      <c r="AS44" s="300">
        <f t="shared" si="84"/>
        <v>5.7334396180612805E-2</v>
      </c>
      <c r="AT44" s="300">
        <f t="shared" si="84"/>
        <v>6.2073162924391814E-2</v>
      </c>
      <c r="AU44" s="300">
        <f t="shared" si="84"/>
        <v>5.9806194283185267E-2</v>
      </c>
      <c r="AV44" s="300">
        <f t="shared" si="84"/>
        <v>5.8796883278664912E-2</v>
      </c>
      <c r="AW44" s="300">
        <f t="shared" si="84"/>
        <v>6.4155044890402996E-2</v>
      </c>
      <c r="AX44" s="300">
        <f t="shared" si="84"/>
        <v>6.5928461632981883E-2</v>
      </c>
      <c r="AY44" s="300">
        <f t="shared" si="84"/>
        <v>6.8076774139119889E-2</v>
      </c>
      <c r="AZ44" s="300">
        <f t="shared" si="84"/>
        <v>7.3200283578364805E-2</v>
      </c>
      <c r="BA44" s="300">
        <f t="shared" si="84"/>
        <v>7.3093520436835674E-2</v>
      </c>
      <c r="BB44" s="300">
        <f t="shared" si="84"/>
        <v>7.9528049702776146E-2</v>
      </c>
      <c r="BC44" s="300">
        <f t="shared" si="84"/>
        <v>7.9559881895294504E-2</v>
      </c>
      <c r="BD44" s="300">
        <f t="shared" si="84"/>
        <v>8.2707782301895377E-2</v>
      </c>
      <c r="BE44" s="300">
        <f t="shared" si="84"/>
        <v>8.2452649355712573E-2</v>
      </c>
      <c r="BF44" s="300">
        <f t="shared" si="84"/>
        <v>8.9662508998744325E-2</v>
      </c>
      <c r="BG44" s="300">
        <f t="shared" si="84"/>
        <v>8.9206006334462351E-2</v>
      </c>
      <c r="BH44" s="300">
        <f t="shared" si="84"/>
        <v>8.6671898177540743E-2</v>
      </c>
      <c r="BI44" s="300">
        <f t="shared" si="84"/>
        <v>8.7022248496495633E-2</v>
      </c>
      <c r="BJ44" s="300">
        <f t="shared" si="84"/>
        <v>8.7587129510532089E-2</v>
      </c>
      <c r="BK44" s="300">
        <f t="shared" ref="BK44:BN44" si="85">BK14/BK$53</f>
        <v>8.7469042664995528E-2</v>
      </c>
      <c r="BL44" s="300">
        <f t="shared" si="85"/>
        <v>8.7077476553846747E-2</v>
      </c>
      <c r="BM44" s="300">
        <f t="shared" si="85"/>
        <v>8.4567174544978196E-2</v>
      </c>
      <c r="BN44" s="300">
        <f t="shared" si="85"/>
        <v>8.1308610645800319E-2</v>
      </c>
      <c r="BO44" s="300">
        <f t="shared" ref="BO44:BR44" si="86">BO14/BO$53</f>
        <v>7.630705734895786E-2</v>
      </c>
      <c r="BP44" s="300">
        <f t="shared" si="86"/>
        <v>7.3542445736831705E-2</v>
      </c>
      <c r="BQ44" s="300">
        <f t="shared" si="86"/>
        <v>7.6456844304104349E-2</v>
      </c>
      <c r="BR44" s="300">
        <f t="shared" si="86"/>
        <v>7.4867904427095303E-2</v>
      </c>
      <c r="BS44" s="300">
        <f t="shared" ref="BS44:BV44" si="87">BS14/BS$53</f>
        <v>8.2427864600009865E-2</v>
      </c>
      <c r="BT44" s="300">
        <f t="shared" si="87"/>
        <v>8.0562001370989858E-2</v>
      </c>
      <c r="BU44" s="300">
        <f t="shared" si="87"/>
        <v>8.2088439716489756E-2</v>
      </c>
      <c r="BV44" s="300">
        <f t="shared" si="87"/>
        <v>8.6852058351665123E-2</v>
      </c>
      <c r="BW44" s="300">
        <v>9.2321224273747962E-2</v>
      </c>
      <c r="BX44" s="300">
        <v>0.10203354761538305</v>
      </c>
    </row>
    <row r="45" spans="1:76" s="193" customFormat="1" ht="20.65" x14ac:dyDescent="0.6">
      <c r="A45" s="197"/>
      <c r="B45" s="197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0"/>
      <c r="AY45" s="300"/>
      <c r="AZ45" s="300"/>
      <c r="BA45" s="300"/>
      <c r="BB45" s="300"/>
      <c r="BC45" s="300"/>
      <c r="BD45" s="300"/>
      <c r="BE45" s="300"/>
      <c r="BF45" s="300"/>
      <c r="BG45" s="300"/>
      <c r="BH45" s="300"/>
      <c r="BI45" s="300"/>
      <c r="BJ45" s="300"/>
      <c r="BK45" s="300"/>
      <c r="BL45" s="300"/>
      <c r="BM45" s="300"/>
      <c r="BN45" s="300"/>
      <c r="BO45" s="300"/>
      <c r="BP45" s="300"/>
      <c r="BQ45" s="300"/>
      <c r="BR45" s="300"/>
      <c r="BS45" s="300"/>
      <c r="BT45" s="300"/>
      <c r="BU45" s="300"/>
      <c r="BV45" s="300"/>
      <c r="BW45" s="300"/>
      <c r="BX45" s="300"/>
    </row>
    <row r="46" spans="1:76" s="193" customFormat="1" ht="20.65" x14ac:dyDescent="0.6">
      <c r="A46" s="197" t="s">
        <v>65</v>
      </c>
      <c r="B46" s="197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  <c r="AU46" s="300"/>
      <c r="AV46" s="300"/>
      <c r="AW46" s="300"/>
      <c r="AX46" s="300"/>
      <c r="AY46" s="300"/>
      <c r="AZ46" s="300"/>
      <c r="BA46" s="300"/>
      <c r="BB46" s="300"/>
      <c r="BC46" s="300"/>
      <c r="BD46" s="300"/>
      <c r="BE46" s="300"/>
      <c r="BF46" s="300"/>
      <c r="BG46" s="300"/>
      <c r="BH46" s="300"/>
      <c r="BI46" s="300"/>
      <c r="BJ46" s="300"/>
      <c r="BK46" s="300"/>
      <c r="BL46" s="300"/>
      <c r="BM46" s="300"/>
      <c r="BN46" s="300"/>
      <c r="BO46" s="300"/>
      <c r="BP46" s="300"/>
      <c r="BQ46" s="300"/>
      <c r="BR46" s="300"/>
      <c r="BS46" s="300"/>
      <c r="BT46" s="300"/>
      <c r="BU46" s="300"/>
      <c r="BV46" s="300"/>
      <c r="BW46" s="300"/>
      <c r="BX46" s="300"/>
    </row>
    <row r="47" spans="1:76" s="193" customFormat="1" ht="41.25" x14ac:dyDescent="0.6">
      <c r="A47" s="298"/>
      <c r="B47" s="301" t="s">
        <v>95</v>
      </c>
      <c r="C47" s="302">
        <f t="shared" ref="C47:AH47" si="88">C17/C$53</f>
        <v>3.4606558440840374E-2</v>
      </c>
      <c r="D47" s="302">
        <f t="shared" si="88"/>
        <v>2.8327104791698875E-2</v>
      </c>
      <c r="E47" s="302">
        <f t="shared" si="88"/>
        <v>2.1202386997826467E-2</v>
      </c>
      <c r="F47" s="302">
        <f t="shared" si="88"/>
        <v>2.1954579902427006E-2</v>
      </c>
      <c r="G47" s="302">
        <f t="shared" si="88"/>
        <v>2.0707797520328142E-2</v>
      </c>
      <c r="H47" s="302">
        <f t="shared" si="88"/>
        <v>2.3326779154109082E-2</v>
      </c>
      <c r="I47" s="302">
        <f t="shared" si="88"/>
        <v>2.7865531184099311E-2</v>
      </c>
      <c r="J47" s="302">
        <f t="shared" si="88"/>
        <v>3.8876140065666434E-2</v>
      </c>
      <c r="K47" s="302">
        <f t="shared" si="88"/>
        <v>4.1535225309694765E-2</v>
      </c>
      <c r="L47" s="302">
        <f t="shared" si="88"/>
        <v>4.2686963600120469E-2</v>
      </c>
      <c r="M47" s="302">
        <f t="shared" si="88"/>
        <v>4.7667963116151887E-2</v>
      </c>
      <c r="N47" s="302">
        <f t="shared" si="88"/>
        <v>5.814810631232533E-2</v>
      </c>
      <c r="O47" s="302">
        <f t="shared" si="88"/>
        <v>6.1083852914779538E-2</v>
      </c>
      <c r="P47" s="302">
        <f t="shared" si="88"/>
        <v>6.4580340450183779E-2</v>
      </c>
      <c r="Q47" s="302">
        <f t="shared" si="88"/>
        <v>5.5965395512871288E-2</v>
      </c>
      <c r="R47" s="302">
        <f t="shared" si="88"/>
        <v>5.7781002444158742E-2</v>
      </c>
      <c r="S47" s="302">
        <f t="shared" si="88"/>
        <v>5.1857174768154622E-2</v>
      </c>
      <c r="T47" s="302">
        <f t="shared" si="88"/>
        <v>5.1524956811834437E-2</v>
      </c>
      <c r="U47" s="302">
        <f t="shared" si="88"/>
        <v>5.202453899968526E-2</v>
      </c>
      <c r="V47" s="302">
        <f t="shared" si="88"/>
        <v>4.9657227777392322E-2</v>
      </c>
      <c r="W47" s="302">
        <f t="shared" si="88"/>
        <v>4.9020427518352401E-2</v>
      </c>
      <c r="X47" s="302">
        <f t="shared" si="88"/>
        <v>4.8029086735712045E-2</v>
      </c>
      <c r="Y47" s="302">
        <f t="shared" si="88"/>
        <v>4.7186149633121732E-2</v>
      </c>
      <c r="Z47" s="302">
        <f t="shared" si="88"/>
        <v>4.7854031297938131E-2</v>
      </c>
      <c r="AA47" s="302">
        <f t="shared" si="88"/>
        <v>4.6151625877038006E-2</v>
      </c>
      <c r="AB47" s="302">
        <f t="shared" si="88"/>
        <v>4.2224606991886689E-2</v>
      </c>
      <c r="AC47" s="302">
        <f t="shared" si="88"/>
        <v>4.7754901359921248E-2</v>
      </c>
      <c r="AD47" s="302">
        <f t="shared" si="88"/>
        <v>5.4207333732727903E-2</v>
      </c>
      <c r="AE47" s="302">
        <f t="shared" si="88"/>
        <v>6.3724610966470155E-2</v>
      </c>
      <c r="AF47" s="302">
        <f t="shared" si="88"/>
        <v>7.0986050241075196E-2</v>
      </c>
      <c r="AG47" s="302">
        <f t="shared" si="88"/>
        <v>6.1468817425855318E-2</v>
      </c>
      <c r="AH47" s="302">
        <f t="shared" si="88"/>
        <v>6.3496716785268512E-2</v>
      </c>
      <c r="AI47" s="302">
        <f t="shared" ref="AI47:BJ47" si="89">AI17/AI$53</f>
        <v>6.246120131327014E-2</v>
      </c>
      <c r="AJ47" s="302">
        <f t="shared" si="89"/>
        <v>6.5434274427081024E-2</v>
      </c>
      <c r="AK47" s="302">
        <f t="shared" si="89"/>
        <v>6.7405910184625314E-2</v>
      </c>
      <c r="AL47" s="302">
        <f t="shared" si="89"/>
        <v>6.0810097855084615E-2</v>
      </c>
      <c r="AM47" s="302">
        <f t="shared" si="89"/>
        <v>6.1265600214683309E-2</v>
      </c>
      <c r="AN47" s="302">
        <f t="shared" si="89"/>
        <v>5.9821382191683155E-2</v>
      </c>
      <c r="AO47" s="302">
        <f t="shared" si="89"/>
        <v>5.6708165081516687E-2</v>
      </c>
      <c r="AP47" s="302">
        <f t="shared" si="89"/>
        <v>5.9804209400438582E-2</v>
      </c>
      <c r="AQ47" s="302">
        <f t="shared" si="89"/>
        <v>6.6649948033012954E-2</v>
      </c>
      <c r="AR47" s="302">
        <f t="shared" si="89"/>
        <v>6.2705818054148044E-2</v>
      </c>
      <c r="AS47" s="302">
        <f t="shared" si="89"/>
        <v>6.6111454823671451E-2</v>
      </c>
      <c r="AT47" s="302">
        <f t="shared" si="89"/>
        <v>7.3818281615692663E-2</v>
      </c>
      <c r="AU47" s="302">
        <f t="shared" si="89"/>
        <v>6.9465152887594125E-2</v>
      </c>
      <c r="AV47" s="302">
        <f t="shared" si="89"/>
        <v>6.8838613736879967E-2</v>
      </c>
      <c r="AW47" s="302">
        <f t="shared" si="89"/>
        <v>7.1817960323554919E-2</v>
      </c>
      <c r="AX47" s="302">
        <f t="shared" si="89"/>
        <v>7.3683679606142666E-2</v>
      </c>
      <c r="AY47" s="302">
        <f t="shared" si="89"/>
        <v>7.639442336970978E-2</v>
      </c>
      <c r="AZ47" s="302">
        <f t="shared" si="89"/>
        <v>8.3610756796477448E-2</v>
      </c>
      <c r="BA47" s="302">
        <f t="shared" si="89"/>
        <v>8.2224323031502358E-2</v>
      </c>
      <c r="BB47" s="302">
        <f t="shared" si="89"/>
        <v>8.7713835555456046E-2</v>
      </c>
      <c r="BC47" s="302">
        <f t="shared" si="89"/>
        <v>9.0381462715858854E-2</v>
      </c>
      <c r="BD47" s="302">
        <f t="shared" si="89"/>
        <v>8.9954584354030559E-2</v>
      </c>
      <c r="BE47" s="302">
        <f t="shared" si="89"/>
        <v>8.9744749317507422E-2</v>
      </c>
      <c r="BF47" s="302">
        <f t="shared" si="89"/>
        <v>0.10487758720027383</v>
      </c>
      <c r="BG47" s="302">
        <f t="shared" si="89"/>
        <v>0.1007258899312156</v>
      </c>
      <c r="BH47" s="302">
        <f t="shared" si="89"/>
        <v>9.4227770588602752E-2</v>
      </c>
      <c r="BI47" s="302">
        <f t="shared" si="89"/>
        <v>9.2172361045489398E-2</v>
      </c>
      <c r="BJ47" s="302">
        <f t="shared" si="89"/>
        <v>9.2816204620632947E-2</v>
      </c>
      <c r="BK47" s="302">
        <f t="shared" ref="BK47:BN47" si="90">BK17/BK$53</f>
        <v>9.2848569931827718E-2</v>
      </c>
      <c r="BL47" s="302">
        <f t="shared" si="90"/>
        <v>9.4341015386462806E-2</v>
      </c>
      <c r="BM47" s="302">
        <f t="shared" si="90"/>
        <v>9.287742719664327E-2</v>
      </c>
      <c r="BN47" s="302">
        <f t="shared" si="90"/>
        <v>9.0721610106083719E-2</v>
      </c>
      <c r="BO47" s="302">
        <f t="shared" ref="BO47:BR47" si="91">BO17/BO$53</f>
        <v>8.5367494053303752E-2</v>
      </c>
      <c r="BP47" s="302">
        <f t="shared" si="91"/>
        <v>8.2491837462591477E-2</v>
      </c>
      <c r="BQ47" s="302">
        <f t="shared" si="91"/>
        <v>8.7732696287782422E-2</v>
      </c>
      <c r="BR47" s="302">
        <f t="shared" si="91"/>
        <v>8.6858335472396478E-2</v>
      </c>
      <c r="BS47" s="302">
        <f t="shared" ref="BS47:BV47" si="92">BS17/BS$53</f>
        <v>9.2341369745369759E-2</v>
      </c>
      <c r="BT47" s="302">
        <f t="shared" si="92"/>
        <v>8.7117994244329269E-2</v>
      </c>
      <c r="BU47" s="302">
        <f t="shared" si="92"/>
        <v>8.7685784440757017E-2</v>
      </c>
      <c r="BV47" s="302">
        <f t="shared" si="92"/>
        <v>9.9290439274012043E-2</v>
      </c>
      <c r="BW47" s="302">
        <v>0.10116379003587936</v>
      </c>
      <c r="BX47" s="302">
        <v>0.11743205256844444</v>
      </c>
    </row>
    <row r="48" spans="1:76" s="193" customFormat="1" ht="41.25" x14ac:dyDescent="0.6">
      <c r="A48" s="298"/>
      <c r="B48" s="301" t="s">
        <v>96</v>
      </c>
      <c r="C48" s="302">
        <f t="shared" ref="C48:AH48" si="93">C18/C$53</f>
        <v>2.2979619423107129E-2</v>
      </c>
      <c r="D48" s="302">
        <f t="shared" si="93"/>
        <v>1.8698830057805697E-2</v>
      </c>
      <c r="E48" s="302">
        <f t="shared" si="93"/>
        <v>1.2716102916012889E-2</v>
      </c>
      <c r="F48" s="302">
        <f t="shared" si="93"/>
        <v>1.0273996508192114E-2</v>
      </c>
      <c r="G48" s="302">
        <f t="shared" si="93"/>
        <v>1.0814309464357857E-2</v>
      </c>
      <c r="H48" s="302">
        <f t="shared" si="93"/>
        <v>1.5758765737195486E-2</v>
      </c>
      <c r="I48" s="302">
        <f t="shared" si="93"/>
        <v>2.4276160200886524E-2</v>
      </c>
      <c r="J48" s="302">
        <f t="shared" si="93"/>
        <v>3.4008568694525232E-2</v>
      </c>
      <c r="K48" s="302">
        <f t="shared" si="93"/>
        <v>3.5915369823208441E-2</v>
      </c>
      <c r="L48" s="302">
        <f t="shared" si="93"/>
        <v>3.8651800086119306E-2</v>
      </c>
      <c r="M48" s="302">
        <f t="shared" si="93"/>
        <v>4.3812696010940171E-2</v>
      </c>
      <c r="N48" s="302">
        <f t="shared" si="93"/>
        <v>5.291702248686822E-2</v>
      </c>
      <c r="O48" s="302">
        <f t="shared" si="93"/>
        <v>5.705766860967687E-2</v>
      </c>
      <c r="P48" s="302">
        <f t="shared" si="93"/>
        <v>5.3683447500664637E-2</v>
      </c>
      <c r="Q48" s="302">
        <f t="shared" si="93"/>
        <v>5.055097097959612E-2</v>
      </c>
      <c r="R48" s="302">
        <f t="shared" si="93"/>
        <v>5.1949036632528318E-2</v>
      </c>
      <c r="S48" s="302">
        <f t="shared" si="93"/>
        <v>4.7885324957752967E-2</v>
      </c>
      <c r="T48" s="302">
        <f t="shared" si="93"/>
        <v>4.6756604379030856E-2</v>
      </c>
      <c r="U48" s="302">
        <f t="shared" si="93"/>
        <v>4.427170445205568E-2</v>
      </c>
      <c r="V48" s="302">
        <f t="shared" si="93"/>
        <v>4.2024449697675596E-2</v>
      </c>
      <c r="W48" s="302">
        <f t="shared" si="93"/>
        <v>4.0917575542522122E-2</v>
      </c>
      <c r="X48" s="302">
        <f t="shared" si="93"/>
        <v>4.1492408165835971E-2</v>
      </c>
      <c r="Y48" s="302">
        <f t="shared" si="93"/>
        <v>3.751358863371676E-2</v>
      </c>
      <c r="Z48" s="302">
        <f t="shared" si="93"/>
        <v>3.4633061416877269E-2</v>
      </c>
      <c r="AA48" s="302">
        <f t="shared" si="93"/>
        <v>3.2518578845206342E-2</v>
      </c>
      <c r="AB48" s="302">
        <f t="shared" si="93"/>
        <v>3.8607336265668583E-2</v>
      </c>
      <c r="AC48" s="302">
        <f t="shared" si="93"/>
        <v>4.484501566769325E-2</v>
      </c>
      <c r="AD48" s="302">
        <f t="shared" si="93"/>
        <v>4.8913635894724437E-2</v>
      </c>
      <c r="AE48" s="302">
        <f t="shared" si="93"/>
        <v>5.7907474572195895E-2</v>
      </c>
      <c r="AF48" s="302">
        <f t="shared" si="93"/>
        <v>6.2537579406712604E-2</v>
      </c>
      <c r="AG48" s="302">
        <f t="shared" si="93"/>
        <v>5.6098189336255884E-2</v>
      </c>
      <c r="AH48" s="302">
        <f t="shared" si="93"/>
        <v>5.4927018638594512E-2</v>
      </c>
      <c r="AI48" s="302">
        <f t="shared" ref="AI48:BJ48" si="94">AI18/AI$53</f>
        <v>5.5299084314573303E-2</v>
      </c>
      <c r="AJ48" s="302">
        <f t="shared" si="94"/>
        <v>5.8466751929465585E-2</v>
      </c>
      <c r="AK48" s="302">
        <f t="shared" si="94"/>
        <v>6.1134947252985648E-2</v>
      </c>
      <c r="AL48" s="302">
        <f t="shared" si="94"/>
        <v>5.5305709400125698E-2</v>
      </c>
      <c r="AM48" s="302">
        <f t="shared" si="94"/>
        <v>5.5095625306445219E-2</v>
      </c>
      <c r="AN48" s="302">
        <f t="shared" si="94"/>
        <v>4.8282927971948712E-2</v>
      </c>
      <c r="AO48" s="302">
        <f t="shared" si="94"/>
        <v>4.6791660885320822E-2</v>
      </c>
      <c r="AP48" s="302">
        <f t="shared" si="94"/>
        <v>5.1791391559737832E-2</v>
      </c>
      <c r="AQ48" s="302">
        <f t="shared" si="94"/>
        <v>5.59806348290246E-2</v>
      </c>
      <c r="AR48" s="302">
        <f t="shared" si="94"/>
        <v>5.3503623876479042E-2</v>
      </c>
      <c r="AS48" s="302">
        <f t="shared" si="94"/>
        <v>5.7333809293818094E-2</v>
      </c>
      <c r="AT48" s="302">
        <f t="shared" si="94"/>
        <v>6.2072583681577108E-2</v>
      </c>
      <c r="AU48" s="302">
        <f t="shared" si="94"/>
        <v>5.9806194283185267E-2</v>
      </c>
      <c r="AV48" s="302">
        <f t="shared" si="94"/>
        <v>5.8796883278664912E-2</v>
      </c>
      <c r="AW48" s="302">
        <f t="shared" si="94"/>
        <v>6.4155044890402996E-2</v>
      </c>
      <c r="AX48" s="302">
        <f t="shared" si="94"/>
        <v>6.5928461632981883E-2</v>
      </c>
      <c r="AY48" s="302">
        <f t="shared" si="94"/>
        <v>6.8076774139119889E-2</v>
      </c>
      <c r="AZ48" s="302">
        <f t="shared" si="94"/>
        <v>7.3200283578364805E-2</v>
      </c>
      <c r="BA48" s="302">
        <f t="shared" si="94"/>
        <v>7.3093520436835674E-2</v>
      </c>
      <c r="BB48" s="302">
        <f t="shared" si="94"/>
        <v>7.9528049702776146E-2</v>
      </c>
      <c r="BC48" s="302">
        <f t="shared" si="94"/>
        <v>7.9559881895294504E-2</v>
      </c>
      <c r="BD48" s="302">
        <f t="shared" si="94"/>
        <v>8.2707782301895377E-2</v>
      </c>
      <c r="BE48" s="302">
        <f t="shared" si="94"/>
        <v>8.2452649355712573E-2</v>
      </c>
      <c r="BF48" s="302">
        <f t="shared" si="94"/>
        <v>8.9637047554140634E-2</v>
      </c>
      <c r="BG48" s="302">
        <f t="shared" si="94"/>
        <v>8.9206006334462351E-2</v>
      </c>
      <c r="BH48" s="302">
        <f t="shared" si="94"/>
        <v>8.6671898177540743E-2</v>
      </c>
      <c r="BI48" s="302">
        <f t="shared" si="94"/>
        <v>8.7022248496495633E-2</v>
      </c>
      <c r="BJ48" s="302">
        <f t="shared" si="94"/>
        <v>8.7587129510532089E-2</v>
      </c>
      <c r="BK48" s="302">
        <f t="shared" ref="BK48:BN48" si="95">BK18/BK$53</f>
        <v>8.7469042664995528E-2</v>
      </c>
      <c r="BL48" s="302">
        <f t="shared" si="95"/>
        <v>8.7077476553846747E-2</v>
      </c>
      <c r="BM48" s="302">
        <f t="shared" si="95"/>
        <v>8.4567174544978196E-2</v>
      </c>
      <c r="BN48" s="302">
        <f t="shared" si="95"/>
        <v>8.1308610645800319E-2</v>
      </c>
      <c r="BO48" s="302">
        <f t="shared" ref="BO48:BR48" si="96">BO18/BO$53</f>
        <v>7.630705734895786E-2</v>
      </c>
      <c r="BP48" s="302">
        <f t="shared" si="96"/>
        <v>7.3542445736831705E-2</v>
      </c>
      <c r="BQ48" s="302">
        <f t="shared" si="96"/>
        <v>7.6456844304104349E-2</v>
      </c>
      <c r="BR48" s="302">
        <f t="shared" si="96"/>
        <v>7.4867904427095303E-2</v>
      </c>
      <c r="BS48" s="302">
        <f t="shared" ref="BS48:BV48" si="97">BS18/BS$53</f>
        <v>8.2427864600009865E-2</v>
      </c>
      <c r="BT48" s="302">
        <f t="shared" si="97"/>
        <v>8.0562001370989858E-2</v>
      </c>
      <c r="BU48" s="302">
        <f t="shared" si="97"/>
        <v>8.2088439716489756E-2</v>
      </c>
      <c r="BV48" s="302">
        <f t="shared" si="97"/>
        <v>8.6852058351665123E-2</v>
      </c>
      <c r="BW48" s="302">
        <v>9.2321224273747962E-2</v>
      </c>
      <c r="BX48" s="302">
        <v>0.10203354761538305</v>
      </c>
    </row>
    <row r="49" spans="1:76" s="193" customFormat="1" ht="20.65" x14ac:dyDescent="0.6">
      <c r="A49" s="303"/>
      <c r="B49" s="303"/>
      <c r="C49" s="304"/>
      <c r="D49" s="304"/>
      <c r="E49" s="304"/>
      <c r="F49" s="304"/>
      <c r="G49" s="304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  <c r="AK49" s="305"/>
      <c r="AL49" s="305"/>
      <c r="AM49" s="305"/>
      <c r="AN49" s="305"/>
      <c r="AO49" s="305"/>
      <c r="AP49" s="305"/>
      <c r="AQ49" s="305"/>
      <c r="AR49" s="305"/>
      <c r="AS49" s="305"/>
      <c r="AT49" s="305"/>
      <c r="AU49" s="305"/>
      <c r="AV49" s="305"/>
      <c r="AW49" s="305"/>
      <c r="AX49" s="305"/>
      <c r="AY49" s="306"/>
      <c r="AZ49" s="306"/>
      <c r="BA49" s="306"/>
      <c r="BB49" s="306"/>
      <c r="BC49" s="306"/>
      <c r="BD49" s="306"/>
      <c r="BE49" s="306"/>
      <c r="BF49" s="306"/>
      <c r="BG49" s="306"/>
      <c r="BH49" s="306"/>
      <c r="BI49" s="306"/>
      <c r="BJ49" s="306"/>
      <c r="BK49" s="306"/>
      <c r="BL49" s="306"/>
      <c r="BM49" s="306"/>
      <c r="BN49" s="306"/>
      <c r="BO49" s="306"/>
      <c r="BP49" s="306"/>
      <c r="BQ49" s="306"/>
      <c r="BR49" s="306"/>
      <c r="BS49" s="306"/>
      <c r="BT49" s="306"/>
      <c r="BU49" s="306"/>
      <c r="BV49" s="306"/>
      <c r="BW49" s="306"/>
      <c r="BX49" s="306"/>
    </row>
    <row r="50" spans="1:76" s="225" customFormat="1" ht="15.4" x14ac:dyDescent="0.45">
      <c r="A50" s="209"/>
      <c r="B50" s="245"/>
      <c r="C50" s="246"/>
      <c r="D50" s="246"/>
      <c r="E50" s="246"/>
      <c r="F50" s="246"/>
      <c r="G50" s="239"/>
      <c r="H50" s="239"/>
      <c r="I50" s="239"/>
      <c r="J50" s="239"/>
      <c r="K50" s="193"/>
      <c r="L50" s="193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7"/>
      <c r="AS50" s="193"/>
      <c r="AT50" s="193"/>
      <c r="AU50" s="193"/>
      <c r="AV50" s="193"/>
    </row>
    <row r="51" spans="1:76" s="225" customFormat="1" x14ac:dyDescent="0.45">
      <c r="A51" s="221"/>
      <c r="B51" s="228"/>
      <c r="C51" s="229"/>
      <c r="D51" s="229"/>
      <c r="E51" s="224"/>
      <c r="F51" s="229"/>
      <c r="G51" s="229"/>
      <c r="H51" s="229"/>
      <c r="I51" s="229"/>
      <c r="J51" s="229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</row>
    <row r="52" spans="1:76" s="225" customFormat="1" ht="15.75" x14ac:dyDescent="0.45">
      <c r="A52" s="221"/>
      <c r="B52" s="228"/>
      <c r="C52" s="229"/>
      <c r="D52" s="229"/>
      <c r="E52" s="229"/>
      <c r="F52" s="229"/>
      <c r="G52" s="229"/>
      <c r="H52" s="229"/>
      <c r="I52" s="229"/>
      <c r="J52" s="229"/>
      <c r="K52" s="224"/>
      <c r="L52" s="229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24"/>
      <c r="AF52" s="224"/>
      <c r="AG52" s="224"/>
      <c r="AH52" s="224"/>
      <c r="AI52" s="224"/>
      <c r="AJ52" s="224"/>
      <c r="AK52" s="224"/>
      <c r="AL52" s="224"/>
      <c r="BI52" s="291"/>
    </row>
    <row r="53" spans="1:76" s="291" customFormat="1" ht="15.75" customHeight="1" x14ac:dyDescent="0.45">
      <c r="A53" s="274"/>
      <c r="B53" s="275" t="s">
        <v>115</v>
      </c>
      <c r="C53" s="276">
        <v>13212666.6665191</v>
      </c>
      <c r="D53" s="276">
        <v>16665745.886324901</v>
      </c>
      <c r="E53" s="276">
        <v>19924680.966010801</v>
      </c>
      <c r="F53" s="276">
        <v>23953800.140815299</v>
      </c>
      <c r="G53" s="276">
        <v>29141591.313150302</v>
      </c>
      <c r="H53" s="276">
        <v>32173374.4398016</v>
      </c>
      <c r="I53" s="276">
        <v>35621374.458411701</v>
      </c>
      <c r="J53" s="276">
        <v>37549275.3382245</v>
      </c>
      <c r="K53" s="276">
        <v>38246923.164208896</v>
      </c>
      <c r="L53" s="276">
        <v>42005194.286644906</v>
      </c>
      <c r="M53" s="276">
        <v>45067992.919380002</v>
      </c>
      <c r="N53" s="276">
        <v>48044478.8701199</v>
      </c>
      <c r="O53" s="276">
        <v>52299888.133072101</v>
      </c>
      <c r="P53" s="276">
        <v>55651236.138532504</v>
      </c>
      <c r="Q53" s="276">
        <v>60471710.758510605</v>
      </c>
      <c r="R53" s="276">
        <v>64588006.474388801</v>
      </c>
      <c r="S53" s="276">
        <v>68831705.427037105</v>
      </c>
      <c r="T53" s="276">
        <v>71870335.913594693</v>
      </c>
      <c r="U53" s="276">
        <v>75774344.936797008</v>
      </c>
      <c r="V53" s="276">
        <v>79138041.312268496</v>
      </c>
      <c r="W53" s="276">
        <v>82080219.853929892</v>
      </c>
      <c r="X53" s="276">
        <v>84830685.671991393</v>
      </c>
      <c r="Y53" s="276">
        <v>86890347.519307688</v>
      </c>
      <c r="Z53" s="276">
        <v>88479075.983352587</v>
      </c>
      <c r="AA53" s="276">
        <v>90702903.280005991</v>
      </c>
      <c r="AB53" s="276">
        <v>92726352.674929991</v>
      </c>
      <c r="AC53" s="276">
        <v>93876319.715790391</v>
      </c>
      <c r="AD53" s="276">
        <v>94150821.458289891</v>
      </c>
      <c r="AE53" s="276">
        <v>93854108.404159799</v>
      </c>
      <c r="AF53" s="276">
        <v>92846160.350056008</v>
      </c>
      <c r="AG53" s="276">
        <v>92491416.592774808</v>
      </c>
      <c r="AH53" s="276">
        <v>93754461.246902496</v>
      </c>
      <c r="AI53" s="276">
        <v>96686356.858733013</v>
      </c>
      <c r="AJ53" s="276">
        <v>99352962.295695901</v>
      </c>
      <c r="AK53" s="276">
        <v>102754075.7335521</v>
      </c>
      <c r="AL53" s="276">
        <v>107144145.952977</v>
      </c>
      <c r="AM53" s="276">
        <v>111508610.6800268</v>
      </c>
      <c r="AN53" s="276">
        <v>115750821.8589386</v>
      </c>
      <c r="AO53" s="276">
        <v>118860132.22806479</v>
      </c>
      <c r="AP53" s="276">
        <v>120316239.99375589</v>
      </c>
      <c r="AQ53" s="276">
        <v>122006090.3549365</v>
      </c>
      <c r="AR53" s="276">
        <v>123787285.46842591</v>
      </c>
      <c r="AS53" s="276">
        <v>125748271.4981243</v>
      </c>
      <c r="AT53" s="276">
        <v>127752987.38456701</v>
      </c>
      <c r="AU53" s="276">
        <v>129947342.2970341</v>
      </c>
      <c r="AV53" s="276">
        <v>131268709.65966029</v>
      </c>
      <c r="AW53" s="276">
        <v>133184818.35055462</v>
      </c>
      <c r="AX53" s="276">
        <v>135582262.63129187</v>
      </c>
      <c r="AY53" s="276">
        <v>137876215.76807791</v>
      </c>
      <c r="AZ53" s="276">
        <v>140740288.10244861</v>
      </c>
      <c r="BA53" s="276">
        <v>143376771.80368263</v>
      </c>
      <c r="BB53" s="276">
        <v>145716247.8309269</v>
      </c>
      <c r="BC53" s="276">
        <v>148599453.87499669</v>
      </c>
      <c r="BD53" s="276">
        <v>151701673.66115519</v>
      </c>
      <c r="BE53" s="276">
        <v>154609646.8653591</v>
      </c>
      <c r="BF53" s="276">
        <v>157100276.99757171</v>
      </c>
      <c r="BG53" s="276">
        <v>159553348.30970252</v>
      </c>
      <c r="BH53" s="276">
        <v>162327251.34483957</v>
      </c>
      <c r="BI53" s="276">
        <v>164239711.6477122</v>
      </c>
      <c r="BJ53" s="276">
        <v>166781501.82149127</v>
      </c>
      <c r="BK53" s="276">
        <v>169537387.72237149</v>
      </c>
      <c r="BL53" s="276">
        <v>171185978.16488391</v>
      </c>
      <c r="BM53" s="276">
        <v>173778952.40172338</v>
      </c>
      <c r="BN53" s="276">
        <v>176755879.67683861</v>
      </c>
      <c r="BO53" s="276">
        <v>179756125.79676199</v>
      </c>
      <c r="BP53" s="276">
        <v>183376373.53344008</v>
      </c>
      <c r="BQ53" s="276">
        <v>186861622.78911969</v>
      </c>
      <c r="BR53" s="276">
        <v>188830742.73524842</v>
      </c>
      <c r="BS53" s="276">
        <v>191265952.07220876</v>
      </c>
      <c r="BT53" s="276">
        <v>193066256.24125668</v>
      </c>
      <c r="BU53" s="276">
        <v>195028009.48942918</v>
      </c>
      <c r="BV53" s="276">
        <v>197647267.38535488</v>
      </c>
      <c r="BW53" s="276">
        <v>198440706.82682088</v>
      </c>
      <c r="BX53" s="276">
        <v>200713446.49504682</v>
      </c>
    </row>
    <row r="54" spans="1:76" s="225" customFormat="1" x14ac:dyDescent="0.45">
      <c r="A54" s="228"/>
      <c r="B54" s="231"/>
      <c r="C54" s="232"/>
      <c r="D54" s="232"/>
      <c r="E54" s="232"/>
      <c r="F54" s="232"/>
      <c r="G54" s="232"/>
      <c r="H54" s="232"/>
      <c r="I54" s="232"/>
      <c r="J54" s="224"/>
      <c r="K54" s="229"/>
      <c r="L54" s="229"/>
      <c r="M54" s="229"/>
      <c r="N54" s="229"/>
      <c r="O54" s="233"/>
      <c r="P54" s="230"/>
      <c r="Q54" s="230"/>
      <c r="R54" s="230"/>
      <c r="S54" s="230"/>
      <c r="T54" s="230"/>
      <c r="U54" s="230"/>
      <c r="V54" s="230"/>
      <c r="W54" s="230"/>
      <c r="X54" s="230"/>
      <c r="Y54" s="224"/>
    </row>
    <row r="55" spans="1:76" s="225" customFormat="1" x14ac:dyDescent="0.45">
      <c r="A55" s="221"/>
      <c r="B55" s="221"/>
      <c r="C55" s="236"/>
      <c r="D55" s="236"/>
      <c r="E55" s="236"/>
      <c r="F55" s="236"/>
      <c r="G55" s="236"/>
      <c r="H55" s="224"/>
      <c r="I55" s="224"/>
      <c r="J55" s="224"/>
      <c r="K55" s="224"/>
      <c r="L55" s="224"/>
      <c r="M55" s="224"/>
      <c r="N55" s="224"/>
      <c r="O55" s="233"/>
      <c r="P55" s="224"/>
      <c r="Q55" s="224"/>
      <c r="R55" s="224"/>
      <c r="S55" s="224"/>
      <c r="T55" s="224"/>
      <c r="U55" s="363"/>
      <c r="V55" s="363"/>
      <c r="W55" s="363"/>
      <c r="X55" s="363"/>
      <c r="BI55" s="248"/>
    </row>
  </sheetData>
  <mergeCells count="1">
    <mergeCell ref="U55:X55"/>
  </mergeCells>
  <pageMargins left="0.7" right="0.7" top="0.75" bottom="0.75" header="0.3" footer="0.3"/>
  <pageSetup orientation="portrait" r:id="rId1"/>
  <ignoredErrors>
    <ignoredError sqref="AI7:AI9 AI11:A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Gobierno Central (anual)</vt:lpstr>
      <vt:lpstr>Gobierno Central (completa)</vt:lpstr>
      <vt:lpstr>Banco Central (anual)</vt:lpstr>
      <vt:lpstr>Banco Central (completa)</vt:lpstr>
      <vt:lpstr>Consolidado (anual)</vt:lpstr>
      <vt:lpstr>Consolidado (completo)</vt:lpstr>
      <vt:lpstr>Empresas Públicas (anual)</vt:lpstr>
      <vt:lpstr>Empresas Públicas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2020-07-09T23:01:13Z</dcterms:modified>
</cp:coreProperties>
</file>